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1820"/>
  </bookViews>
  <sheets>
    <sheet name="проект бюджета 2018" sheetId="1" r:id="rId1"/>
  </sheets>
  <externalReferences>
    <externalReference r:id="rId2"/>
  </externalReferences>
  <definedNames>
    <definedName name="_xlnm.Print_Area" localSheetId="0">'проект бюджета 2018'!$A$1:$K$47</definedName>
  </definedNames>
  <calcPr calcId="144525"/>
</workbook>
</file>

<file path=xl/calcChain.xml><?xml version="1.0" encoding="utf-8"?>
<calcChain xmlns="http://schemas.openxmlformats.org/spreadsheetml/2006/main">
  <c r="H47" i="1" l="1"/>
  <c r="J45" i="1"/>
  <c r="I45" i="1"/>
  <c r="E45" i="1"/>
  <c r="F45" i="1" s="1"/>
  <c r="G45" i="1" s="1"/>
  <c r="J44" i="1"/>
  <c r="I44" i="1"/>
  <c r="E44" i="1"/>
  <c r="F44" i="1" s="1"/>
  <c r="G44" i="1" s="1"/>
  <c r="J43" i="1"/>
  <c r="I43" i="1"/>
  <c r="E43" i="1"/>
  <c r="F43" i="1" s="1"/>
  <c r="G43" i="1" s="1"/>
  <c r="J42" i="1"/>
  <c r="I42" i="1"/>
  <c r="E42" i="1"/>
  <c r="F42" i="1" s="1"/>
  <c r="G42" i="1" s="1"/>
  <c r="J41" i="1"/>
  <c r="I41" i="1"/>
  <c r="E41" i="1"/>
  <c r="F41" i="1" s="1"/>
  <c r="G41" i="1" s="1"/>
  <c r="J40" i="1"/>
  <c r="I40" i="1"/>
  <c r="E40" i="1"/>
  <c r="F40" i="1" s="1"/>
  <c r="G40" i="1" s="1"/>
  <c r="J39" i="1"/>
  <c r="I39" i="1"/>
  <c r="E39" i="1"/>
  <c r="F39" i="1" s="1"/>
  <c r="G39" i="1" s="1"/>
  <c r="J38" i="1"/>
  <c r="I38" i="1"/>
  <c r="E38" i="1"/>
  <c r="F38" i="1" s="1"/>
  <c r="G38" i="1" s="1"/>
  <c r="J37" i="1"/>
  <c r="I37" i="1"/>
  <c r="E37" i="1"/>
  <c r="F37" i="1" s="1"/>
  <c r="G37" i="1" s="1"/>
  <c r="I36" i="1"/>
  <c r="E36" i="1"/>
  <c r="F36" i="1" s="1"/>
  <c r="J35" i="1"/>
  <c r="I35" i="1"/>
  <c r="E35" i="1"/>
  <c r="F35" i="1" s="1"/>
  <c r="G35" i="1" s="1"/>
  <c r="J34" i="1"/>
  <c r="I34" i="1"/>
  <c r="E34" i="1"/>
  <c r="F34" i="1" s="1"/>
  <c r="G34" i="1" s="1"/>
  <c r="J33" i="1"/>
  <c r="I33" i="1"/>
  <c r="E33" i="1"/>
  <c r="F33" i="1" s="1"/>
  <c r="J32" i="1"/>
  <c r="I32" i="1"/>
  <c r="E32" i="1"/>
  <c r="F32" i="1" s="1"/>
  <c r="G32" i="1" s="1"/>
  <c r="J31" i="1"/>
  <c r="I31" i="1"/>
  <c r="E31" i="1"/>
  <c r="F31" i="1" s="1"/>
  <c r="G31" i="1" s="1"/>
  <c r="J30" i="1"/>
  <c r="I30" i="1"/>
  <c r="E30" i="1"/>
  <c r="F30" i="1" s="1"/>
  <c r="G30" i="1" s="1"/>
  <c r="J29" i="1"/>
  <c r="I29" i="1"/>
  <c r="E29" i="1"/>
  <c r="F29" i="1" s="1"/>
  <c r="G29" i="1" s="1"/>
  <c r="I28" i="1"/>
  <c r="E28" i="1"/>
  <c r="F28" i="1" s="1"/>
  <c r="I27" i="1"/>
  <c r="E27" i="1"/>
  <c r="F27" i="1" s="1"/>
  <c r="I26" i="1"/>
  <c r="E26" i="1"/>
  <c r="F26" i="1" s="1"/>
  <c r="I25" i="1"/>
  <c r="E25" i="1"/>
  <c r="F25" i="1" s="1"/>
  <c r="I24" i="1"/>
  <c r="E24" i="1"/>
  <c r="F24" i="1" s="1"/>
  <c r="J23" i="1"/>
  <c r="I23" i="1"/>
  <c r="E23" i="1"/>
  <c r="F23" i="1" s="1"/>
  <c r="G23" i="1" s="1"/>
  <c r="J22" i="1"/>
  <c r="I22" i="1"/>
  <c r="E22" i="1"/>
  <c r="F22" i="1" s="1"/>
  <c r="G22" i="1" s="1"/>
  <c r="J21" i="1"/>
  <c r="I21" i="1"/>
  <c r="E21" i="1"/>
  <c r="F21" i="1" s="1"/>
  <c r="J20" i="1"/>
  <c r="I20" i="1"/>
  <c r="E20" i="1"/>
  <c r="F20" i="1" s="1"/>
  <c r="G20" i="1" s="1"/>
  <c r="J19" i="1"/>
  <c r="I19" i="1"/>
  <c r="E19" i="1"/>
  <c r="F19" i="1" s="1"/>
  <c r="G19" i="1" s="1"/>
  <c r="J18" i="1"/>
  <c r="I18" i="1"/>
  <c r="E18" i="1"/>
  <c r="F18" i="1" s="1"/>
  <c r="G18" i="1" s="1"/>
  <c r="J17" i="1"/>
  <c r="I17" i="1"/>
  <c r="E17" i="1"/>
  <c r="F17" i="1" s="1"/>
  <c r="G17" i="1" s="1"/>
  <c r="J16" i="1"/>
  <c r="I16" i="1"/>
  <c r="E16" i="1"/>
  <c r="F16" i="1" s="1"/>
  <c r="G16" i="1" s="1"/>
  <c r="I15" i="1"/>
  <c r="E15" i="1"/>
  <c r="F15" i="1" s="1"/>
  <c r="I14" i="1"/>
  <c r="E14" i="1"/>
  <c r="F14" i="1" s="1"/>
  <c r="J13" i="1"/>
  <c r="I13" i="1"/>
  <c r="E13" i="1"/>
  <c r="F13" i="1" s="1"/>
  <c r="G13" i="1" s="1"/>
  <c r="J12" i="1"/>
  <c r="I12" i="1"/>
  <c r="E12" i="1"/>
  <c r="F12" i="1" s="1"/>
  <c r="G12" i="1" s="1"/>
  <c r="J11" i="1"/>
  <c r="I11" i="1"/>
  <c r="E11" i="1"/>
  <c r="F11" i="1" s="1"/>
  <c r="G11" i="1" s="1"/>
  <c r="I10" i="1"/>
  <c r="J9" i="1"/>
  <c r="I9" i="1"/>
  <c r="E9" i="1"/>
  <c r="F9" i="1" s="1"/>
  <c r="G9" i="1" s="1"/>
  <c r="J8" i="1"/>
  <c r="I8" i="1"/>
  <c r="E8" i="1"/>
  <c r="F8" i="1" s="1"/>
  <c r="G8" i="1" s="1"/>
  <c r="H7" i="1"/>
  <c r="I7" i="1" s="1"/>
  <c r="E7" i="1"/>
  <c r="F7" i="1" s="1"/>
  <c r="G7" i="1" s="1"/>
  <c r="J6" i="1"/>
  <c r="I6" i="1"/>
  <c r="E6" i="1"/>
  <c r="F6" i="1" s="1"/>
  <c r="G6" i="1" s="1"/>
  <c r="H5" i="1"/>
  <c r="J5" i="1" s="1"/>
  <c r="E5" i="1"/>
  <c r="F5" i="1" s="1"/>
  <c r="G5" i="1" s="1"/>
  <c r="H4" i="1"/>
  <c r="E4" i="1" l="1"/>
  <c r="F4" i="1" s="1"/>
  <c r="G4" i="1" s="1"/>
  <c r="I4" i="1"/>
  <c r="I5" i="1"/>
  <c r="J7" i="1"/>
  <c r="J4" i="1"/>
</calcChain>
</file>

<file path=xl/sharedStrings.xml><?xml version="1.0" encoding="utf-8"?>
<sst xmlns="http://schemas.openxmlformats.org/spreadsheetml/2006/main" count="100" uniqueCount="69">
  <si>
    <t>РАСХОДЫ</t>
  </si>
  <si>
    <t>отклонение</t>
  </si>
  <si>
    <t>План</t>
  </si>
  <si>
    <t>Факт</t>
  </si>
  <si>
    <t>план-факт</t>
  </si>
  <si>
    <t>план</t>
  </si>
  <si>
    <t>абсолют.</t>
  </si>
  <si>
    <t>относит.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</si>
  <si>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</si>
  <si>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</si>
  <si>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-</t>
  </si>
  <si>
    <t>Фонд оплаты труда (штатное расписание)</t>
  </si>
  <si>
    <t>Начисления (налоги) на ФОТ</t>
  </si>
  <si>
    <t>Премиальный фонд с начисл. (итоги года) (по соглас. с правлением), 9% от ФОТ (штатное)</t>
  </si>
  <si>
    <t>Обслуживание ПОСЕЛКА (с учетом премии по итогу года)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</si>
  <si>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</si>
  <si>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</si>
  <si>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</si>
  <si>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Налог на имущество общедолевой собственности</t>
  </si>
  <si>
    <t>Арендная плата за землю</t>
  </si>
  <si>
    <t>Расходы воды и эл.энергии для общего имущества и мест общего пользования (здания, сети, КНС, ТП) (в т.ч. Э/эн )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</si>
  <si>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</si>
  <si>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</si>
  <si>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</si>
  <si>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</si>
  <si>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</si>
  <si>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Устранение аварийных ситуаций</t>
  </si>
  <si>
    <t>Уборка территории (услуги сторонних организаций, ГСМ для техники, ПЩС)</t>
  </si>
  <si>
    <t>вывоз снега</t>
  </si>
  <si>
    <t>вывоз мусора машинами</t>
  </si>
  <si>
    <t>обработка деревьев</t>
  </si>
  <si>
    <t>ПЩС</t>
  </si>
  <si>
    <t>бензин в уборочную технику</t>
  </si>
  <si>
    <t>Содержание Бобкэта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</si>
  <si>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</si>
  <si>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</si>
  <si>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</si>
  <si>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</si>
  <si>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>ОХРАНА ПОСЕЛКА</t>
  </si>
  <si>
    <t>Непредвиденные расходы (по соглас. с правлением)</t>
  </si>
  <si>
    <t>Налоги</t>
  </si>
  <si>
    <t>Содержание ТП</t>
  </si>
  <si>
    <t>Расчетный размер взноса</t>
  </si>
  <si>
    <t xml:space="preserve">РАСШИФРОВКА ПЛАНОВЫХ ЗА 2018Г.  </t>
  </si>
  <si>
    <t>изменения в бюджете план 2018 к плану 2017</t>
  </si>
  <si>
    <t>% от плана 2017</t>
  </si>
  <si>
    <t>2.1</t>
  </si>
  <si>
    <t>Бонус за обслуживание поселка (по итогам 2018г)</t>
  </si>
  <si>
    <t>Санитарная обработка территории поселка (от клещей, проверка воды)</t>
  </si>
  <si>
    <t>Потери в сетях (электроэнергия)</t>
  </si>
  <si>
    <t>Затраты за счет средств накопленных резервов ТСЖ, по решению Правления</t>
  </si>
  <si>
    <t xml:space="preserve"> -</t>
  </si>
  <si>
    <t>Пост Охраны, шлагбаум, дополнительное видеонаблюдение</t>
  </si>
  <si>
    <t>Благоустройство верхней площадки, отсыпка, замена ворот, ремонт внешнего периметра забора, водоотведение</t>
  </si>
  <si>
    <t xml:space="preserve">Финансирование  дефицита 110 рублей расчетного взноса в месяц с 64 собственников, без увеличения в 2018г взноса  </t>
  </si>
  <si>
    <t>Прочие расходы по решению Общего собрания или Правления</t>
  </si>
  <si>
    <t xml:space="preserve"> - </t>
  </si>
  <si>
    <t>уборка крыши</t>
  </si>
  <si>
    <t>Комментарии</t>
  </si>
  <si>
    <t>Увеличение по статье за счет ввода в штатное расписание должности Председателя правления (расшифровка см.вкладку)</t>
  </si>
  <si>
    <t>Увеличение на оплату годового обслуживания и комиссию за прием наличных в банке (расчет по 2017 году)</t>
  </si>
  <si>
    <t>Уменьшение</t>
  </si>
  <si>
    <t>29700-абонентское обслуживание 1С; 9500-фискальный накопитель; 25000-МФУ; 3000-оператор фискальных данных; 1000-антивирус; 8000-ЭЦП, модуль ком.учет; 1500-заправка картриджа. Итого: 77700 (возможны внеплановые работы с касс.апп. и 1С)</t>
  </si>
  <si>
    <t>В пределах плановых затрат 2017 года</t>
  </si>
  <si>
    <t xml:space="preserve">увеличение по статьям за счет планируемого увеличения тарифа ПАО «Красноряскэнергосбыт» с 01.07.2018г. </t>
  </si>
  <si>
    <t>Общий размер резерва 3 623,9 т.р.</t>
  </si>
  <si>
    <t xml:space="preserve">в пределах плановых затрат 2017 года. </t>
  </si>
  <si>
    <t>Увеличение на спецодежду 40000</t>
  </si>
  <si>
    <t>Увеличение налога, за счет увеличения налогооблагаемого дохода ввиде % на остаток по р/сч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</si>
</sst>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62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Font="1"/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1" fontId="8" fillId="0" borderId="20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 wrapText="1"/>
    </xf>
    <xf numFmtId="1" fontId="8" fillId="0" borderId="22" xfId="1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 wrapText="1"/>
    </xf>
    <xf numFmtId="1" fontId="8" fillId="0" borderId="29" xfId="1" applyNumberFormat="1" applyFont="1" applyBorder="1" applyAlignment="1">
      <alignment horizontal="center" vertical="center"/>
    </xf>
    <xf numFmtId="0" fontId="8" fillId="0" borderId="30" xfId="1" applyFont="1" applyBorder="1" applyAlignment="1">
      <alignment horizontal="left" vertical="center" wrapText="1"/>
    </xf>
    <xf numFmtId="1" fontId="8" fillId="0" borderId="26" xfId="1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left" vertical="center" wrapText="1"/>
    </xf>
    <xf numFmtId="1" fontId="8" fillId="0" borderId="35" xfId="1" applyNumberFormat="1" applyFont="1" applyBorder="1" applyAlignment="1">
      <alignment horizontal="center" vertical="center"/>
    </xf>
    <xf numFmtId="0" fontId="8" fillId="0" borderId="36" xfId="1" applyFont="1" applyBorder="1" applyAlignment="1">
      <alignment horizontal="left" vertical="center" wrapText="1"/>
    </xf>
    <xf numFmtId="1" fontId="8" fillId="0" borderId="4" xfId="1" applyNumberFormat="1" applyFont="1" applyBorder="1" applyAlignment="1">
      <alignment horizontal="center" vertical="center"/>
    </xf>
    <xf numFmtId="1" fontId="8" fillId="0" borderId="14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/>
    </xf>
    <xf numFmtId="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 vertical="center"/>
    </xf>
    <xf numFmtId="43" fontId="3" fillId="3" borderId="39" xfId="0" applyNumberFormat="1" applyFont="1" applyFill="1" applyBorder="1" applyAlignment="1">
      <alignment horizontal="center" vertical="center"/>
    </xf>
    <xf numFmtId="10" fontId="3" fillId="3" borderId="17" xfId="0" applyNumberFormat="1" applyFont="1" applyFill="1" applyBorder="1" applyAlignment="1">
      <alignment horizontal="center" vertical="center"/>
    </xf>
    <xf numFmtId="1" fontId="6" fillId="0" borderId="29" xfId="1" applyNumberFormat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left" vertical="center" wrapText="1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10" fontId="3" fillId="0" borderId="30" xfId="0" applyNumberFormat="1" applyFont="1" applyBorder="1" applyAlignment="1">
      <alignment horizontal="center" vertical="center"/>
    </xf>
    <xf numFmtId="43" fontId="8" fillId="0" borderId="39" xfId="0" applyNumberFormat="1" applyFont="1" applyBorder="1" applyAlignment="1">
      <alignment vertical="center" wrapText="1"/>
    </xf>
    <xf numFmtId="43" fontId="3" fillId="0" borderId="39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10" fontId="3" fillId="0" borderId="36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left"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/>
    </xf>
    <xf numFmtId="43" fontId="8" fillId="0" borderId="39" xfId="0" applyNumberFormat="1" applyFont="1" applyBorder="1" applyAlignment="1">
      <alignment horizontal="left" vertical="center" wrapText="1"/>
    </xf>
    <xf numFmtId="49" fontId="8" fillId="0" borderId="22" xfId="1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8" fillId="0" borderId="38" xfId="1" applyFont="1" applyBorder="1" applyAlignment="1">
      <alignment horizontal="left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39" xfId="0" applyNumberFormat="1" applyFont="1" applyBorder="1" applyAlignment="1">
      <alignment horizontal="center" vertical="center"/>
    </xf>
    <xf numFmtId="0" fontId="8" fillId="0" borderId="39" xfId="1" applyFont="1" applyBorder="1" applyAlignment="1">
      <alignment horizontal="left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/>
    </xf>
    <xf numFmtId="0" fontId="8" fillId="0" borderId="40" xfId="1" applyFont="1" applyBorder="1" applyAlignment="1">
      <alignment horizontal="left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/>
    </xf>
    <xf numFmtId="0" fontId="3" fillId="0" borderId="39" xfId="1" applyFont="1" applyBorder="1" applyAlignment="1">
      <alignment horizontal="left" vertical="center"/>
    </xf>
    <xf numFmtId="1" fontId="8" fillId="4" borderId="20" xfId="1" applyNumberFormat="1" applyFont="1" applyFill="1" applyBorder="1" applyAlignment="1">
      <alignment horizontal="center" vertical="center"/>
    </xf>
    <xf numFmtId="0" fontId="8" fillId="4" borderId="40" xfId="1" applyFont="1" applyFill="1" applyBorder="1" applyAlignment="1">
      <alignment horizontal="left" vertical="center" wrapText="1"/>
    </xf>
    <xf numFmtId="3" fontId="8" fillId="4" borderId="40" xfId="0" applyNumberFormat="1" applyFont="1" applyFill="1" applyBorder="1" applyAlignment="1">
      <alignment horizontal="center" vertical="center" wrapText="1"/>
    </xf>
    <xf numFmtId="3" fontId="8" fillId="4" borderId="40" xfId="0" applyNumberFormat="1" applyFont="1" applyFill="1" applyBorder="1" applyAlignment="1">
      <alignment horizontal="center" vertical="center"/>
    </xf>
    <xf numFmtId="10" fontId="3" fillId="4" borderId="21" xfId="0" applyNumberFormat="1" applyFont="1" applyFill="1" applyBorder="1" applyAlignment="1">
      <alignment horizontal="center" vertical="center"/>
    </xf>
    <xf numFmtId="43" fontId="8" fillId="4" borderId="39" xfId="0" applyNumberFormat="1" applyFont="1" applyFill="1" applyBorder="1" applyAlignment="1">
      <alignment vertical="center" wrapText="1"/>
    </xf>
    <xf numFmtId="43" fontId="3" fillId="4" borderId="39" xfId="0" applyNumberFormat="1" applyFont="1" applyFill="1" applyBorder="1" applyAlignment="1">
      <alignment horizontal="center" vertical="center"/>
    </xf>
    <xf numFmtId="10" fontId="3" fillId="4" borderId="39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  <xf numFmtId="0" fontId="8" fillId="0" borderId="44" xfId="1" applyFont="1" applyBorder="1" applyAlignment="1">
      <alignment horizontal="left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10" fontId="3" fillId="0" borderId="31" xfId="0" applyNumberFormat="1" applyFont="1" applyBorder="1" applyAlignment="1">
      <alignment horizontal="center" vertical="center"/>
    </xf>
    <xf numFmtId="1" fontId="8" fillId="0" borderId="29" xfId="1" applyNumberFormat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3" fontId="8" fillId="0" borderId="44" xfId="0" applyNumberFormat="1" applyFont="1" applyBorder="1" applyAlignment="1">
      <alignment horizontal="left" vertical="center" wrapText="1"/>
    </xf>
    <xf numFmtId="43" fontId="3" fillId="0" borderId="44" xfId="0" applyNumberFormat="1" applyFont="1" applyBorder="1" applyAlignment="1">
      <alignment horizontal="center" vertical="center"/>
    </xf>
    <xf numFmtId="10" fontId="3" fillId="0" borderId="44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43" fontId="8" fillId="0" borderId="49" xfId="0" applyNumberFormat="1" applyFont="1" applyBorder="1" applyAlignment="1">
      <alignment horizontal="left" vertical="center" wrapText="1"/>
    </xf>
    <xf numFmtId="43" fontId="3" fillId="0" borderId="49" xfId="0" applyNumberFormat="1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43" fontId="8" fillId="0" borderId="48" xfId="0" applyNumberFormat="1" applyFont="1" applyBorder="1" applyAlignment="1">
      <alignment horizontal="left" vertical="center" wrapText="1"/>
    </xf>
    <xf numFmtId="43" fontId="3" fillId="0" borderId="48" xfId="0" applyNumberFormat="1" applyFont="1" applyBorder="1" applyAlignment="1">
      <alignment horizontal="center" vertical="center"/>
    </xf>
    <xf numFmtId="10" fontId="3" fillId="0" borderId="48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3" fontId="4" fillId="0" borderId="0" xfId="0" applyNumberFormat="1" applyFont="1"/>
    <xf numFmtId="3" fontId="9" fillId="0" borderId="0" xfId="0" applyNumberFormat="1" applyFont="1" applyAlignment="1">
      <alignment horizontal="center" vertical="center"/>
    </xf>
    <xf numFmtId="0" fontId="3" fillId="0" borderId="39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left" vertical="center" wrapText="1"/>
    </xf>
    <xf numFmtId="0" fontId="3" fillId="0" borderId="39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left" vertical="center" wrapText="1"/>
    </xf>
    <xf numFmtId="0" fontId="3" fillId="0" borderId="46" xfId="1" applyFont="1" applyBorder="1" applyAlignment="1">
      <alignment horizontal="left" vertical="center" wrapText="1"/>
    </xf>
    <xf numFmtId="0" fontId="3" fillId="0" borderId="48" xfId="1" applyFont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44;&#1086;&#1082;&#1091;&#1084;&#1077;&#1085;&#1090;&#1099;%20&#1058;&#1057;&#1046;%20&#1057;&#1077;&#1088;&#1077;&#1073;&#1088;&#1103;&#1085;&#1099;&#1081;%20&#1073;&#1086;&#1088;/&#1041;&#1070;&#1044;&#1046;&#1045;&#1058;/2017/&#1073;&#1102;&#1076;&#1078;&#1077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.бюджет2018"/>
      <sheetName val="исполение с комментариями"/>
      <sheetName val="исполнение бюджета 2017"/>
      <sheetName val="анализ резервов"/>
      <sheetName val="исполнение 2"/>
      <sheetName val="план.бюджет 2017 "/>
      <sheetName val="71"/>
    </sheetNames>
    <sheetDataSet>
      <sheetData sheetId="0"/>
      <sheetData sheetId="1"/>
      <sheetData sheetId="2">
        <row r="5">
          <cell r="E5">
            <v>708043.1399999999</v>
          </cell>
        </row>
        <row r="6">
          <cell r="E6">
            <v>562496.92999999993</v>
          </cell>
        </row>
        <row r="7">
          <cell r="E7">
            <v>118846.21</v>
          </cell>
        </row>
        <row r="8">
          <cell r="E8">
            <v>26700</v>
          </cell>
        </row>
        <row r="9">
          <cell r="E9">
            <v>2433585</v>
          </cell>
        </row>
        <row r="10">
          <cell r="E10">
            <v>57805.65</v>
          </cell>
        </row>
        <row r="11">
          <cell r="E11">
            <v>40928.479999999996</v>
          </cell>
        </row>
        <row r="12">
          <cell r="E12">
            <v>59275.4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82678.259999999995</v>
          </cell>
        </row>
        <row r="16">
          <cell r="E16">
            <v>345980.69000000006</v>
          </cell>
        </row>
        <row r="17">
          <cell r="E17">
            <v>248712.63</v>
          </cell>
        </row>
        <row r="18">
          <cell r="E18">
            <v>120681</v>
          </cell>
        </row>
        <row r="19">
          <cell r="E19">
            <v>0</v>
          </cell>
        </row>
        <row r="20">
          <cell r="E20">
            <v>80000</v>
          </cell>
        </row>
        <row r="21">
          <cell r="E21">
            <v>40681</v>
          </cell>
        </row>
        <row r="22">
          <cell r="E22">
            <v>240000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195566.76</v>
          </cell>
        </row>
        <row r="29">
          <cell r="E29">
            <v>192914.99</v>
          </cell>
        </row>
        <row r="30">
          <cell r="E30">
            <v>50000</v>
          </cell>
        </row>
        <row r="31">
          <cell r="E31">
            <v>110000</v>
          </cell>
        </row>
        <row r="32">
          <cell r="E32">
            <v>0</v>
          </cell>
        </row>
        <row r="33">
          <cell r="E33">
            <v>14000</v>
          </cell>
        </row>
        <row r="34">
          <cell r="E34">
            <v>12514.990000000002</v>
          </cell>
        </row>
        <row r="35">
          <cell r="E35">
            <v>6400</v>
          </cell>
        </row>
        <row r="36">
          <cell r="E36">
            <v>73514.510000000009</v>
          </cell>
        </row>
        <row r="37">
          <cell r="E37">
            <v>60505.270000000004</v>
          </cell>
        </row>
        <row r="38">
          <cell r="E38">
            <v>13009.24</v>
          </cell>
        </row>
        <row r="39">
          <cell r="E39">
            <v>89306.75</v>
          </cell>
        </row>
        <row r="40">
          <cell r="E40">
            <v>170675.32</v>
          </cell>
        </row>
        <row r="41">
          <cell r="E41">
            <v>1809720</v>
          </cell>
        </row>
        <row r="42">
          <cell r="E42">
            <v>131693.22</v>
          </cell>
        </row>
        <row r="44">
          <cell r="E44">
            <v>4372</v>
          </cell>
        </row>
        <row r="45">
          <cell r="E45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2.28515625" style="2" customWidth="1"/>
    <col min="2" max="2" width="5.28515625" style="2" bestFit="1" customWidth="1"/>
    <col min="3" max="3" width="77.5703125" style="2" customWidth="1"/>
    <col min="4" max="4" width="14.42578125" style="2" customWidth="1"/>
    <col min="5" max="5" width="10.140625" style="2" bestFit="1" customWidth="1"/>
    <col min="6" max="6" width="12.5703125" style="2" hidden="1" customWidth="1"/>
    <col min="7" max="7" width="17.28515625" style="2" bestFit="1" customWidth="1"/>
    <col min="8" max="8" width="16.85546875" style="2" bestFit="1" customWidth="1"/>
    <col min="9" max="9" width="14.85546875" style="23" bestFit="1" customWidth="1"/>
    <col min="10" max="10" width="9.7109375" style="24" bestFit="1" customWidth="1"/>
    <col min="11" max="11" width="44.28515625" style="2" customWidth="1"/>
    <col min="12" max="16384" width="9.140625" style="2"/>
  </cols>
  <sheetData>
    <row r="1" spans="1:11" ht="16.5" thickBot="1" x14ac:dyDescent="0.3">
      <c r="A1" s="1"/>
      <c r="B1" s="25"/>
      <c r="C1" s="26" t="s">
        <v>43</v>
      </c>
      <c r="D1" s="27"/>
      <c r="E1" s="28"/>
      <c r="F1" s="25"/>
      <c r="G1" s="25"/>
      <c r="H1" s="29"/>
      <c r="I1" s="30"/>
      <c r="J1" s="30"/>
    </row>
    <row r="2" spans="1:11" ht="29.25" customHeight="1" x14ac:dyDescent="0.25">
      <c r="A2" s="1"/>
      <c r="B2" s="149" t="s">
        <v>0</v>
      </c>
      <c r="C2" s="150"/>
      <c r="D2" s="153">
        <v>2017</v>
      </c>
      <c r="E2" s="154"/>
      <c r="F2" s="3" t="s">
        <v>1</v>
      </c>
      <c r="G2" s="4" t="s">
        <v>1</v>
      </c>
      <c r="H2" s="32">
        <v>2018</v>
      </c>
      <c r="I2" s="155" t="s">
        <v>44</v>
      </c>
      <c r="J2" s="156"/>
      <c r="K2" s="148" t="s">
        <v>58</v>
      </c>
    </row>
    <row r="3" spans="1:11" ht="32.25" customHeight="1" thickBot="1" x14ac:dyDescent="0.3">
      <c r="A3" s="1"/>
      <c r="B3" s="151"/>
      <c r="C3" s="152"/>
      <c r="D3" s="33" t="s">
        <v>2</v>
      </c>
      <c r="E3" s="34" t="s">
        <v>3</v>
      </c>
      <c r="F3" s="5" t="s">
        <v>4</v>
      </c>
      <c r="G3" s="6" t="s">
        <v>45</v>
      </c>
      <c r="H3" s="35" t="s">
        <v>5</v>
      </c>
      <c r="I3" s="36" t="s">
        <v>6</v>
      </c>
      <c r="J3" s="37" t="s">
        <v>7</v>
      </c>
      <c r="K3" s="148"/>
    </row>
    <row r="4" spans="1:11" ht="16.5" customHeight="1" thickBot="1" x14ac:dyDescent="0.3">
      <c r="A4" s="1"/>
      <c r="B4" s="157" t="s">
        <v>8</v>
      </c>
      <c r="C4" s="158"/>
      <c r="D4" s="38">
        <v>7079411.9199999999</v>
      </c>
      <c r="E4" s="39">
        <f>E5+E11+E9+E12+E13+E16+E15+E14+E17+E18+E19+E23+E24+E29+E30+E37+E40+E41+E42+E43+E44+E45</f>
        <v>7005453.7999999998</v>
      </c>
      <c r="F4" s="40">
        <f>E4-D4</f>
        <v>-73958.120000000112</v>
      </c>
      <c r="G4" s="41">
        <f>F4/D4</f>
        <v>-1.0446929891317881E-2</v>
      </c>
      <c r="H4" s="39">
        <f>H5+H11+H9+H10+H12+H13+H16+H15+H14+H17+H18+H19+H23+H24+H29+H30+H37+H40+H41+H42+H43+H44+H45</f>
        <v>7749938.8799999999</v>
      </c>
      <c r="I4" s="42">
        <f>H4-D4</f>
        <v>670526.96</v>
      </c>
      <c r="J4" s="43">
        <f>H4/D4</f>
        <v>1.094715064976753</v>
      </c>
      <c r="K4" s="148"/>
    </row>
    <row r="5" spans="1:11" ht="16.5" customHeight="1" thickBot="1" x14ac:dyDescent="0.3">
      <c r="A5" s="1"/>
      <c r="B5" s="44">
        <v>1</v>
      </c>
      <c r="C5" s="45" t="s">
        <v>9</v>
      </c>
      <c r="D5" s="46">
        <v>723555.92</v>
      </c>
      <c r="E5" s="47">
        <f>'[1]исполнение бюджета 2017'!E5</f>
        <v>708043.1399999999</v>
      </c>
      <c r="F5" s="48">
        <f>E5-D5</f>
        <v>-15512.780000000144</v>
      </c>
      <c r="G5" s="49">
        <f>F5/D5</f>
        <v>-2.1439642149566191E-2</v>
      </c>
      <c r="H5" s="50">
        <f>H6+H7+H8</f>
        <v>820893.88</v>
      </c>
      <c r="I5" s="51">
        <f>H5-D5</f>
        <v>97337.959999999963</v>
      </c>
      <c r="J5" s="52">
        <f>H5/D5</f>
        <v>1.1345272111103728</v>
      </c>
      <c r="K5" s="159" t="s">
        <v>59</v>
      </c>
    </row>
    <row r="6" spans="1:11" ht="15.75" x14ac:dyDescent="0.25">
      <c r="A6" s="1"/>
      <c r="B6" s="17" t="s">
        <v>10</v>
      </c>
      <c r="C6" s="18" t="s">
        <v>11</v>
      </c>
      <c r="D6" s="53">
        <v>556040</v>
      </c>
      <c r="E6" s="54">
        <f>'[1]исполнение бюджета 2017'!E6</f>
        <v>562496.92999999993</v>
      </c>
      <c r="F6" s="55">
        <f>E6-D6</f>
        <v>6456.9299999999348</v>
      </c>
      <c r="G6" s="56">
        <f t="shared" ref="G6:G45" si="0">F6/D6</f>
        <v>1.161234803251553E-2</v>
      </c>
      <c r="H6" s="50">
        <v>682940</v>
      </c>
      <c r="I6" s="51">
        <f t="shared" ref="I6:I45" si="1">H6-D6</f>
        <v>126900</v>
      </c>
      <c r="J6" s="52">
        <f t="shared" ref="J6:J45" si="2">H6/D6</f>
        <v>1.2282209912955901</v>
      </c>
      <c r="K6" s="160"/>
    </row>
    <row r="7" spans="1:11" ht="15.75" x14ac:dyDescent="0.25">
      <c r="A7" s="1"/>
      <c r="B7" s="7" t="s">
        <v>10</v>
      </c>
      <c r="C7" s="8" t="s">
        <v>12</v>
      </c>
      <c r="D7" s="57">
        <v>121595.92</v>
      </c>
      <c r="E7" s="58">
        <f>'[1]исполнение бюджета 2017'!E7</f>
        <v>118846.21</v>
      </c>
      <c r="F7" s="59">
        <f>E7-D7</f>
        <v>-2749.7099999999919</v>
      </c>
      <c r="G7" s="52">
        <f t="shared" si="0"/>
        <v>-2.2613505453143428E-2</v>
      </c>
      <c r="H7" s="50">
        <f>(H6+H8)*0.202</f>
        <v>137953.88</v>
      </c>
      <c r="I7" s="51">
        <f t="shared" si="1"/>
        <v>16357.960000000006</v>
      </c>
      <c r="J7" s="52">
        <f t="shared" si="2"/>
        <v>1.1345272111103728</v>
      </c>
      <c r="K7" s="160"/>
    </row>
    <row r="8" spans="1:11" ht="32.25" thickBot="1" x14ac:dyDescent="0.3">
      <c r="A8" s="1"/>
      <c r="B8" s="9" t="s">
        <v>10</v>
      </c>
      <c r="C8" s="10" t="s">
        <v>13</v>
      </c>
      <c r="D8" s="60">
        <v>45920</v>
      </c>
      <c r="E8" s="61">
        <f>'[1]исполнение бюджета 2017'!E8</f>
        <v>26700</v>
      </c>
      <c r="F8" s="62">
        <f t="shared" ref="F8:F45" si="3">E8-D8</f>
        <v>-19220</v>
      </c>
      <c r="G8" s="63">
        <f t="shared" si="0"/>
        <v>-0.41855400696864109</v>
      </c>
      <c r="H8" s="50">
        <v>0</v>
      </c>
      <c r="I8" s="51">
        <f t="shared" si="1"/>
        <v>-45920</v>
      </c>
      <c r="J8" s="52">
        <f t="shared" si="2"/>
        <v>0</v>
      </c>
      <c r="K8" s="161"/>
    </row>
    <row r="9" spans="1:11" ht="16.5" thickBot="1" x14ac:dyDescent="0.3">
      <c r="A9" s="1"/>
      <c r="B9" s="64">
        <v>2</v>
      </c>
      <c r="C9" s="65" t="s">
        <v>14</v>
      </c>
      <c r="D9" s="66">
        <v>2441636</v>
      </c>
      <c r="E9" s="67">
        <f>'[1]исполнение бюджета 2017'!E9</f>
        <v>2433585</v>
      </c>
      <c r="F9" s="68">
        <f t="shared" si="3"/>
        <v>-8051</v>
      </c>
      <c r="G9" s="49">
        <f t="shared" si="0"/>
        <v>-3.2973792981427206E-3</v>
      </c>
      <c r="H9" s="69">
        <v>2259155</v>
      </c>
      <c r="I9" s="51">
        <f t="shared" si="1"/>
        <v>-182481</v>
      </c>
      <c r="J9" s="52">
        <f t="shared" si="2"/>
        <v>0.92526281558758139</v>
      </c>
      <c r="K9" s="144"/>
    </row>
    <row r="10" spans="1:11" ht="16.5" thickBot="1" x14ac:dyDescent="0.3">
      <c r="A10" s="1"/>
      <c r="B10" s="70" t="s">
        <v>46</v>
      </c>
      <c r="C10" s="65" t="s">
        <v>47</v>
      </c>
      <c r="D10" s="71"/>
      <c r="E10" s="72"/>
      <c r="F10" s="73"/>
      <c r="G10" s="74"/>
      <c r="H10" s="69">
        <v>185900</v>
      </c>
      <c r="I10" s="51">
        <f t="shared" si="1"/>
        <v>185900</v>
      </c>
      <c r="J10" s="52">
        <v>1</v>
      </c>
      <c r="K10" s="144"/>
    </row>
    <row r="11" spans="1:11" ht="48" thickBot="1" x14ac:dyDescent="0.3">
      <c r="A11" s="1"/>
      <c r="B11" s="13">
        <v>3</v>
      </c>
      <c r="C11" s="14" t="s">
        <v>15</v>
      </c>
      <c r="D11" s="75">
        <v>37000</v>
      </c>
      <c r="E11" s="76">
        <f>'[1]исполнение бюджета 2017'!E10</f>
        <v>57805.65</v>
      </c>
      <c r="F11" s="73">
        <f t="shared" si="3"/>
        <v>20805.650000000001</v>
      </c>
      <c r="G11" s="74">
        <f t="shared" si="0"/>
        <v>0.56231486486486493</v>
      </c>
      <c r="H11" s="69">
        <v>47000</v>
      </c>
      <c r="I11" s="51">
        <f t="shared" si="1"/>
        <v>10000</v>
      </c>
      <c r="J11" s="52">
        <f t="shared" si="2"/>
        <v>1.2702702702702702</v>
      </c>
      <c r="K11" s="145" t="s">
        <v>60</v>
      </c>
    </row>
    <row r="12" spans="1:11" ht="16.5" thickBot="1" x14ac:dyDescent="0.3">
      <c r="A12" s="1"/>
      <c r="B12" s="15">
        <v>4</v>
      </c>
      <c r="C12" s="16" t="s">
        <v>16</v>
      </c>
      <c r="D12" s="77">
        <v>46000</v>
      </c>
      <c r="E12" s="76">
        <f>'[1]исполнение бюджета 2017'!E11</f>
        <v>40928.479999999996</v>
      </c>
      <c r="F12" s="78">
        <f t="shared" si="3"/>
        <v>-5071.5200000000041</v>
      </c>
      <c r="G12" s="79">
        <f t="shared" si="0"/>
        <v>-0.11025043478260878</v>
      </c>
      <c r="H12" s="69">
        <v>41000</v>
      </c>
      <c r="I12" s="51">
        <f t="shared" si="1"/>
        <v>-5000</v>
      </c>
      <c r="J12" s="52">
        <f t="shared" si="2"/>
        <v>0.89130434782608692</v>
      </c>
      <c r="K12" s="144" t="s">
        <v>61</v>
      </c>
    </row>
    <row r="13" spans="1:11" ht="111" thickBot="1" x14ac:dyDescent="0.3">
      <c r="A13" s="1"/>
      <c r="B13" s="13">
        <v>5</v>
      </c>
      <c r="C13" s="14" t="s">
        <v>17</v>
      </c>
      <c r="D13" s="80">
        <v>62000</v>
      </c>
      <c r="E13" s="81">
        <f>'[1]исполнение бюджета 2017'!E12</f>
        <v>59275.4</v>
      </c>
      <c r="F13" s="68">
        <f t="shared" si="3"/>
        <v>-2724.5999999999985</v>
      </c>
      <c r="G13" s="49">
        <f t="shared" si="0"/>
        <v>-4.3945161290322554E-2</v>
      </c>
      <c r="H13" s="69">
        <v>77700</v>
      </c>
      <c r="I13" s="51">
        <f t="shared" si="1"/>
        <v>15700</v>
      </c>
      <c r="J13" s="52">
        <f t="shared" si="2"/>
        <v>1.2532258064516129</v>
      </c>
      <c r="K13" s="145" t="s">
        <v>62</v>
      </c>
    </row>
    <row r="14" spans="1:11" ht="16.5" thickBot="1" x14ac:dyDescent="0.3">
      <c r="A14" s="1"/>
      <c r="B14" s="15">
        <v>6</v>
      </c>
      <c r="C14" s="16" t="s">
        <v>18</v>
      </c>
      <c r="D14" s="77">
        <v>0</v>
      </c>
      <c r="E14" s="76">
        <f>'[1]исполнение бюджета 2017'!E13</f>
        <v>0</v>
      </c>
      <c r="F14" s="78">
        <f t="shared" si="3"/>
        <v>0</v>
      </c>
      <c r="G14" s="79" t="s">
        <v>10</v>
      </c>
      <c r="H14" s="69">
        <v>0</v>
      </c>
      <c r="I14" s="51">
        <f t="shared" si="1"/>
        <v>0</v>
      </c>
      <c r="J14" s="52">
        <v>0</v>
      </c>
      <c r="K14" s="144"/>
    </row>
    <row r="15" spans="1:11" ht="16.5" thickBot="1" x14ac:dyDescent="0.3">
      <c r="A15" s="1"/>
      <c r="B15" s="13">
        <v>7</v>
      </c>
      <c r="C15" s="14" t="s">
        <v>19</v>
      </c>
      <c r="D15" s="80">
        <v>0</v>
      </c>
      <c r="E15" s="76">
        <f>'[1]исполнение бюджета 2017'!E14</f>
        <v>0</v>
      </c>
      <c r="F15" s="68">
        <f t="shared" si="3"/>
        <v>0</v>
      </c>
      <c r="G15" s="49" t="s">
        <v>10</v>
      </c>
      <c r="H15" s="69">
        <v>0</v>
      </c>
      <c r="I15" s="51">
        <f t="shared" si="1"/>
        <v>0</v>
      </c>
      <c r="J15" s="52">
        <v>0</v>
      </c>
      <c r="K15" s="144"/>
    </row>
    <row r="16" spans="1:11" ht="16.5" thickBot="1" x14ac:dyDescent="0.3">
      <c r="A16" s="1"/>
      <c r="B16" s="15">
        <v>8</v>
      </c>
      <c r="C16" s="16" t="s">
        <v>48</v>
      </c>
      <c r="D16" s="77">
        <v>83500</v>
      </c>
      <c r="E16" s="76">
        <f>'[1]исполнение бюджета 2017'!E15</f>
        <v>82678.259999999995</v>
      </c>
      <c r="F16" s="82">
        <f t="shared" si="3"/>
        <v>-821.74000000000524</v>
      </c>
      <c r="G16" s="79">
        <f t="shared" si="0"/>
        <v>-9.8411976047904828E-3</v>
      </c>
      <c r="H16" s="69">
        <v>83500</v>
      </c>
      <c r="I16" s="51">
        <f t="shared" si="1"/>
        <v>0</v>
      </c>
      <c r="J16" s="52">
        <f t="shared" si="2"/>
        <v>1</v>
      </c>
      <c r="K16" s="144" t="s">
        <v>63</v>
      </c>
    </row>
    <row r="17" spans="1:11" ht="32.25" customHeight="1" thickBot="1" x14ac:dyDescent="0.3">
      <c r="A17" s="1"/>
      <c r="B17" s="13">
        <v>9</v>
      </c>
      <c r="C17" s="14" t="s">
        <v>20</v>
      </c>
      <c r="D17" s="80">
        <v>370000</v>
      </c>
      <c r="E17" s="76">
        <f>'[1]исполнение бюджета 2017'!E16</f>
        <v>345980.69000000006</v>
      </c>
      <c r="F17" s="68">
        <f t="shared" si="3"/>
        <v>-24019.309999999939</v>
      </c>
      <c r="G17" s="49">
        <f t="shared" si="0"/>
        <v>-6.4917054054053888E-2</v>
      </c>
      <c r="H17" s="50">
        <v>390000</v>
      </c>
      <c r="I17" s="51">
        <f t="shared" si="1"/>
        <v>20000</v>
      </c>
      <c r="J17" s="52">
        <f t="shared" si="2"/>
        <v>1.0540540540540539</v>
      </c>
      <c r="K17" s="147" t="s">
        <v>64</v>
      </c>
    </row>
    <row r="18" spans="1:11" ht="78.75" customHeight="1" thickBot="1" x14ac:dyDescent="0.3">
      <c r="A18" s="1"/>
      <c r="B18" s="20">
        <v>10</v>
      </c>
      <c r="C18" s="21" t="s">
        <v>49</v>
      </c>
      <c r="D18" s="83">
        <v>240000</v>
      </c>
      <c r="E18" s="84">
        <f>'[1]исполнение бюджета 2017'!E17</f>
        <v>248712.63</v>
      </c>
      <c r="F18" s="85">
        <f t="shared" si="3"/>
        <v>8712.6300000000047</v>
      </c>
      <c r="G18" s="86">
        <f t="shared" si="0"/>
        <v>3.6302625000000019E-2</v>
      </c>
      <c r="H18" s="50">
        <v>270000</v>
      </c>
      <c r="I18" s="51">
        <f t="shared" si="1"/>
        <v>30000</v>
      </c>
      <c r="J18" s="52">
        <f t="shared" si="2"/>
        <v>1.125</v>
      </c>
      <c r="K18" s="147"/>
    </row>
    <row r="19" spans="1:11" ht="15.75" x14ac:dyDescent="0.25">
      <c r="A19" s="1"/>
      <c r="B19" s="19">
        <v>11</v>
      </c>
      <c r="C19" s="87" t="s">
        <v>21</v>
      </c>
      <c r="D19" s="88">
        <v>130000</v>
      </c>
      <c r="E19" s="88">
        <f>'[1]исполнение бюджета 2017'!E18</f>
        <v>120681</v>
      </c>
      <c r="F19" s="89">
        <f t="shared" si="3"/>
        <v>-9319</v>
      </c>
      <c r="G19" s="90">
        <f t="shared" si="0"/>
        <v>-7.1684615384615388E-2</v>
      </c>
      <c r="H19" s="50">
        <v>130000</v>
      </c>
      <c r="I19" s="51">
        <f t="shared" si="1"/>
        <v>0</v>
      </c>
      <c r="J19" s="91">
        <f t="shared" si="2"/>
        <v>1</v>
      </c>
      <c r="K19" s="148" t="s">
        <v>63</v>
      </c>
    </row>
    <row r="20" spans="1:11" ht="15.75" hidden="1" customHeight="1" x14ac:dyDescent="0.25">
      <c r="A20" s="1"/>
      <c r="B20" s="7" t="s">
        <v>10</v>
      </c>
      <c r="C20" s="92" t="s">
        <v>22</v>
      </c>
      <c r="D20" s="93" t="s">
        <v>10</v>
      </c>
      <c r="E20" s="94">
        <f>'[1]исполнение бюджета 2017'!E19</f>
        <v>0</v>
      </c>
      <c r="F20" s="95" t="e">
        <f t="shared" si="3"/>
        <v>#VALUE!</v>
      </c>
      <c r="G20" s="52" t="e">
        <f t="shared" si="0"/>
        <v>#VALUE!</v>
      </c>
      <c r="H20" s="50"/>
      <c r="I20" s="51" t="e">
        <f t="shared" si="1"/>
        <v>#VALUE!</v>
      </c>
      <c r="J20" s="91" t="e">
        <f t="shared" si="2"/>
        <v>#VALUE!</v>
      </c>
      <c r="K20" s="148"/>
    </row>
    <row r="21" spans="1:11" ht="15.75" x14ac:dyDescent="0.25">
      <c r="A21" s="1"/>
      <c r="B21" s="7" t="s">
        <v>10</v>
      </c>
      <c r="C21" s="92" t="s">
        <v>23</v>
      </c>
      <c r="D21" s="94">
        <v>80000</v>
      </c>
      <c r="E21" s="94">
        <f>'[1]исполнение бюджета 2017'!E20</f>
        <v>80000</v>
      </c>
      <c r="F21" s="95">
        <f t="shared" si="3"/>
        <v>0</v>
      </c>
      <c r="G21" s="52">
        <v>0</v>
      </c>
      <c r="H21" s="50">
        <v>80000</v>
      </c>
      <c r="I21" s="51">
        <f t="shared" si="1"/>
        <v>0</v>
      </c>
      <c r="J21" s="91">
        <f t="shared" si="2"/>
        <v>1</v>
      </c>
      <c r="K21" s="148"/>
    </row>
    <row r="22" spans="1:11" ht="16.5" thickBot="1" x14ac:dyDescent="0.3">
      <c r="A22" s="1"/>
      <c r="B22" s="9" t="s">
        <v>10</v>
      </c>
      <c r="C22" s="96" t="s">
        <v>24</v>
      </c>
      <c r="D22" s="97">
        <v>50000</v>
      </c>
      <c r="E22" s="97">
        <f>'[1]исполнение бюджета 2017'!E21</f>
        <v>40681</v>
      </c>
      <c r="F22" s="98">
        <f t="shared" si="3"/>
        <v>-9319</v>
      </c>
      <c r="G22" s="99">
        <f t="shared" si="0"/>
        <v>-0.18637999999999999</v>
      </c>
      <c r="H22" s="50">
        <v>50000</v>
      </c>
      <c r="I22" s="51">
        <f t="shared" si="1"/>
        <v>0</v>
      </c>
      <c r="J22" s="91">
        <f t="shared" si="2"/>
        <v>1</v>
      </c>
      <c r="K22" s="148"/>
    </row>
    <row r="23" spans="1:11" ht="16.5" thickBot="1" x14ac:dyDescent="0.3">
      <c r="A23" s="1"/>
      <c r="B23" s="15">
        <v>12</v>
      </c>
      <c r="C23" s="16" t="s">
        <v>25</v>
      </c>
      <c r="D23" s="100">
        <v>200000</v>
      </c>
      <c r="E23" s="100">
        <f>'[1]исполнение бюджета 2017'!E22</f>
        <v>240000</v>
      </c>
      <c r="F23" s="78">
        <f t="shared" si="3"/>
        <v>40000</v>
      </c>
      <c r="G23" s="79">
        <f t="shared" si="0"/>
        <v>0.2</v>
      </c>
      <c r="H23" s="50">
        <v>200000</v>
      </c>
      <c r="I23" s="51">
        <f t="shared" si="1"/>
        <v>0</v>
      </c>
      <c r="J23" s="91">
        <f t="shared" si="2"/>
        <v>1</v>
      </c>
      <c r="K23" s="144" t="s">
        <v>63</v>
      </c>
    </row>
    <row r="24" spans="1:11" ht="31.5" x14ac:dyDescent="0.25">
      <c r="A24" s="1"/>
      <c r="B24" s="19">
        <v>13</v>
      </c>
      <c r="C24" s="87" t="s">
        <v>50</v>
      </c>
      <c r="D24" s="101">
        <v>0</v>
      </c>
      <c r="E24" s="88">
        <f>'[1]исполнение бюджета 2017'!E23</f>
        <v>0</v>
      </c>
      <c r="F24" s="102">
        <f t="shared" si="3"/>
        <v>0</v>
      </c>
      <c r="G24" s="90" t="s">
        <v>51</v>
      </c>
      <c r="H24" s="69">
        <v>600000</v>
      </c>
      <c r="I24" s="51">
        <f t="shared" si="1"/>
        <v>600000</v>
      </c>
      <c r="J24" s="91">
        <v>0</v>
      </c>
      <c r="K24" s="148" t="s">
        <v>65</v>
      </c>
    </row>
    <row r="25" spans="1:11" ht="15.75" x14ac:dyDescent="0.25">
      <c r="A25" s="1"/>
      <c r="B25" s="7" t="s">
        <v>10</v>
      </c>
      <c r="C25" s="92" t="s">
        <v>52</v>
      </c>
      <c r="D25" s="93">
        <v>0</v>
      </c>
      <c r="E25" s="94">
        <f>'[1]исполнение бюджета 2017'!E24</f>
        <v>0</v>
      </c>
      <c r="F25" s="95">
        <f t="shared" si="3"/>
        <v>0</v>
      </c>
      <c r="G25" s="52" t="s">
        <v>51</v>
      </c>
      <c r="H25" s="50">
        <v>0</v>
      </c>
      <c r="I25" s="51">
        <f t="shared" si="1"/>
        <v>0</v>
      </c>
      <c r="J25" s="91">
        <v>0</v>
      </c>
      <c r="K25" s="148"/>
    </row>
    <row r="26" spans="1:11" ht="31.5" x14ac:dyDescent="0.25">
      <c r="A26" s="1"/>
      <c r="B26" s="7" t="s">
        <v>10</v>
      </c>
      <c r="C26" s="92" t="s">
        <v>53</v>
      </c>
      <c r="D26" s="94">
        <v>0</v>
      </c>
      <c r="E26" s="94">
        <f>'[1]исполнение бюджета 2017'!E25</f>
        <v>0</v>
      </c>
      <c r="F26" s="95">
        <f t="shared" si="3"/>
        <v>0</v>
      </c>
      <c r="G26" s="52" t="s">
        <v>51</v>
      </c>
      <c r="H26" s="50">
        <v>0</v>
      </c>
      <c r="I26" s="51">
        <f t="shared" si="1"/>
        <v>0</v>
      </c>
      <c r="J26" s="91">
        <v>0</v>
      </c>
      <c r="K26" s="148"/>
    </row>
    <row r="27" spans="1:11" ht="15.75" x14ac:dyDescent="0.25">
      <c r="A27" s="1"/>
      <c r="B27" s="22" t="s">
        <v>10</v>
      </c>
      <c r="C27" s="103" t="s">
        <v>54</v>
      </c>
      <c r="D27" s="94">
        <v>0</v>
      </c>
      <c r="E27" s="94">
        <f>'[1]исполнение бюджета 2017'!E26</f>
        <v>0</v>
      </c>
      <c r="F27" s="95">
        <f t="shared" si="3"/>
        <v>0</v>
      </c>
      <c r="G27" s="52" t="s">
        <v>51</v>
      </c>
      <c r="H27" s="50">
        <v>84480</v>
      </c>
      <c r="I27" s="51">
        <f t="shared" si="1"/>
        <v>84480</v>
      </c>
      <c r="J27" s="91">
        <v>0</v>
      </c>
      <c r="K27" s="148"/>
    </row>
    <row r="28" spans="1:11" ht="16.5" thickBot="1" x14ac:dyDescent="0.3">
      <c r="A28" s="1"/>
      <c r="B28" s="104" t="s">
        <v>10</v>
      </c>
      <c r="C28" s="105" t="s">
        <v>55</v>
      </c>
      <c r="D28" s="106">
        <v>0</v>
      </c>
      <c r="E28" s="106">
        <f>'[1]исполнение бюджета 2017'!E27</f>
        <v>0</v>
      </c>
      <c r="F28" s="107">
        <f t="shared" si="3"/>
        <v>0</v>
      </c>
      <c r="G28" s="108" t="s">
        <v>51</v>
      </c>
      <c r="H28" s="109">
        <v>0</v>
      </c>
      <c r="I28" s="110">
        <f t="shared" si="1"/>
        <v>0</v>
      </c>
      <c r="J28" s="111">
        <v>0</v>
      </c>
      <c r="K28" s="148"/>
    </row>
    <row r="29" spans="1:11" ht="16.5" thickBot="1" x14ac:dyDescent="0.3">
      <c r="A29" s="1"/>
      <c r="B29" s="15">
        <v>14</v>
      </c>
      <c r="C29" s="16" t="s">
        <v>26</v>
      </c>
      <c r="D29" s="112">
        <v>100000</v>
      </c>
      <c r="E29" s="81">
        <f>'[1]исполнение бюджета 2017'!E28</f>
        <v>195566.76</v>
      </c>
      <c r="F29" s="113">
        <f t="shared" si="3"/>
        <v>95566.760000000009</v>
      </c>
      <c r="G29" s="99">
        <f t="shared" si="0"/>
        <v>0.95566760000000006</v>
      </c>
      <c r="H29" s="50">
        <v>100000</v>
      </c>
      <c r="I29" s="51">
        <f t="shared" si="1"/>
        <v>0</v>
      </c>
      <c r="J29" s="91">
        <f t="shared" si="2"/>
        <v>1</v>
      </c>
      <c r="K29" s="144" t="s">
        <v>63</v>
      </c>
    </row>
    <row r="30" spans="1:11" ht="48" customHeight="1" x14ac:dyDescent="0.25">
      <c r="A30" s="1"/>
      <c r="B30" s="19">
        <v>15</v>
      </c>
      <c r="C30" s="87" t="s">
        <v>27</v>
      </c>
      <c r="D30" s="101">
        <v>187000</v>
      </c>
      <c r="E30" s="88">
        <f>'[1]исполнение бюджета 2017'!E29</f>
        <v>192914.99</v>
      </c>
      <c r="F30" s="102">
        <f t="shared" si="3"/>
        <v>5914.9899999999907</v>
      </c>
      <c r="G30" s="90">
        <f t="shared" si="0"/>
        <v>3.1630962566844868E-2</v>
      </c>
      <c r="H30" s="50">
        <v>156400</v>
      </c>
      <c r="I30" s="51">
        <f t="shared" si="1"/>
        <v>-30600</v>
      </c>
      <c r="J30" s="91">
        <f t="shared" si="2"/>
        <v>0.83636363636363631</v>
      </c>
      <c r="K30" s="148"/>
    </row>
    <row r="31" spans="1:11" ht="15.75" x14ac:dyDescent="0.25">
      <c r="A31" s="1"/>
      <c r="B31" s="7" t="s">
        <v>10</v>
      </c>
      <c r="C31" s="92" t="s">
        <v>28</v>
      </c>
      <c r="D31" s="93">
        <v>50000</v>
      </c>
      <c r="E31" s="94">
        <f>'[1]исполнение бюджета 2017'!E30</f>
        <v>50000</v>
      </c>
      <c r="F31" s="95">
        <f t="shared" si="3"/>
        <v>0</v>
      </c>
      <c r="G31" s="52">
        <f t="shared" si="0"/>
        <v>0</v>
      </c>
      <c r="H31" s="50">
        <v>25000</v>
      </c>
      <c r="I31" s="51">
        <f t="shared" si="1"/>
        <v>-25000</v>
      </c>
      <c r="J31" s="91">
        <f t="shared" si="2"/>
        <v>0.5</v>
      </c>
      <c r="K31" s="148"/>
    </row>
    <row r="32" spans="1:11" ht="15.75" x14ac:dyDescent="0.25">
      <c r="A32" s="1"/>
      <c r="B32" s="7" t="s">
        <v>10</v>
      </c>
      <c r="C32" s="92" t="s">
        <v>29</v>
      </c>
      <c r="D32" s="94">
        <v>110000</v>
      </c>
      <c r="E32" s="94">
        <f>'[1]исполнение бюджета 2017'!E31</f>
        <v>110000</v>
      </c>
      <c r="F32" s="95">
        <f t="shared" si="3"/>
        <v>0</v>
      </c>
      <c r="G32" s="52">
        <f t="shared" si="0"/>
        <v>0</v>
      </c>
      <c r="H32" s="50">
        <v>102000</v>
      </c>
      <c r="I32" s="51">
        <f t="shared" si="1"/>
        <v>-8000</v>
      </c>
      <c r="J32" s="91">
        <f t="shared" si="2"/>
        <v>0.92727272727272725</v>
      </c>
      <c r="K32" s="148"/>
    </row>
    <row r="33" spans="1:11" ht="15.75" hidden="1" customHeight="1" x14ac:dyDescent="0.25">
      <c r="A33" s="1"/>
      <c r="B33" s="7" t="s">
        <v>10</v>
      </c>
      <c r="C33" s="92" t="s">
        <v>30</v>
      </c>
      <c r="D33" s="94">
        <v>0</v>
      </c>
      <c r="E33" s="94">
        <f>'[1]исполнение бюджета 2017'!E32</f>
        <v>0</v>
      </c>
      <c r="F33" s="95">
        <f t="shared" si="3"/>
        <v>0</v>
      </c>
      <c r="G33" s="52" t="s">
        <v>56</v>
      </c>
      <c r="H33" s="50">
        <v>0</v>
      </c>
      <c r="I33" s="51">
        <f t="shared" si="1"/>
        <v>0</v>
      </c>
      <c r="J33" s="91" t="e">
        <f t="shared" si="2"/>
        <v>#DIV/0!</v>
      </c>
      <c r="K33" s="148"/>
    </row>
    <row r="34" spans="1:11" ht="15.75" x14ac:dyDescent="0.25">
      <c r="A34" s="1"/>
      <c r="B34" s="7" t="s">
        <v>10</v>
      </c>
      <c r="C34" s="92" t="s">
        <v>31</v>
      </c>
      <c r="D34" s="94">
        <v>14000</v>
      </c>
      <c r="E34" s="94">
        <f>'[1]исполнение бюджета 2017'!E33</f>
        <v>14000</v>
      </c>
      <c r="F34" s="114">
        <f t="shared" si="3"/>
        <v>0</v>
      </c>
      <c r="G34" s="52">
        <f t="shared" si="0"/>
        <v>0</v>
      </c>
      <c r="H34" s="50">
        <v>8000</v>
      </c>
      <c r="I34" s="51">
        <f t="shared" si="1"/>
        <v>-6000</v>
      </c>
      <c r="J34" s="91">
        <f t="shared" si="2"/>
        <v>0.5714285714285714</v>
      </c>
      <c r="K34" s="148"/>
    </row>
    <row r="35" spans="1:11" ht="15.75" x14ac:dyDescent="0.25">
      <c r="A35" s="1"/>
      <c r="B35" s="7" t="s">
        <v>10</v>
      </c>
      <c r="C35" s="92" t="s">
        <v>32</v>
      </c>
      <c r="D35" s="94">
        <v>13000</v>
      </c>
      <c r="E35" s="94">
        <f>'[1]исполнение бюджета 2017'!E34</f>
        <v>12514.990000000002</v>
      </c>
      <c r="F35" s="114">
        <f t="shared" si="3"/>
        <v>-485.0099999999984</v>
      </c>
      <c r="G35" s="52">
        <f t="shared" si="0"/>
        <v>-3.7308461538461415E-2</v>
      </c>
      <c r="H35" s="50">
        <v>15000</v>
      </c>
      <c r="I35" s="51">
        <f t="shared" si="1"/>
        <v>2000</v>
      </c>
      <c r="J35" s="91">
        <f t="shared" si="2"/>
        <v>1.1538461538461537</v>
      </c>
      <c r="K35" s="148"/>
    </row>
    <row r="36" spans="1:11" ht="16.5" thickBot="1" x14ac:dyDescent="0.3">
      <c r="A36" s="1"/>
      <c r="B36" s="115" t="s">
        <v>10</v>
      </c>
      <c r="C36" s="116" t="s">
        <v>57</v>
      </c>
      <c r="D36" s="117">
        <v>0</v>
      </c>
      <c r="E36" s="117">
        <f>'[1]исполнение бюджета 2017'!E35</f>
        <v>6400</v>
      </c>
      <c r="F36" s="118">
        <f t="shared" si="3"/>
        <v>6400</v>
      </c>
      <c r="G36" s="63">
        <v>1</v>
      </c>
      <c r="H36" s="50">
        <v>6400</v>
      </c>
      <c r="I36" s="51">
        <f t="shared" si="1"/>
        <v>6400</v>
      </c>
      <c r="J36" s="91">
        <v>0</v>
      </c>
      <c r="K36" s="148"/>
    </row>
    <row r="37" spans="1:11" ht="15.75" x14ac:dyDescent="0.25">
      <c r="A37" s="1"/>
      <c r="B37" s="19">
        <v>16</v>
      </c>
      <c r="C37" s="87" t="s">
        <v>33</v>
      </c>
      <c r="D37" s="101">
        <v>100000</v>
      </c>
      <c r="E37" s="88">
        <f>'[1]исполнение бюджета 2017'!E36</f>
        <v>73514.510000000009</v>
      </c>
      <c r="F37" s="102">
        <f t="shared" si="3"/>
        <v>-26485.489999999991</v>
      </c>
      <c r="G37" s="90">
        <f t="shared" si="0"/>
        <v>-0.26485489999999989</v>
      </c>
      <c r="H37" s="50">
        <v>100000</v>
      </c>
      <c r="I37" s="51">
        <f t="shared" si="1"/>
        <v>0</v>
      </c>
      <c r="J37" s="91">
        <f t="shared" si="2"/>
        <v>1</v>
      </c>
      <c r="K37" s="148" t="s">
        <v>66</v>
      </c>
    </row>
    <row r="38" spans="1:11" ht="15.75" x14ac:dyDescent="0.25">
      <c r="A38" s="1"/>
      <c r="B38" s="7" t="s">
        <v>10</v>
      </c>
      <c r="C38" s="92" t="s">
        <v>34</v>
      </c>
      <c r="D38" s="94">
        <v>60000</v>
      </c>
      <c r="E38" s="94">
        <f>'[1]исполнение бюджета 2017'!E37</f>
        <v>60505.270000000004</v>
      </c>
      <c r="F38" s="95">
        <f t="shared" si="3"/>
        <v>505.27000000000407</v>
      </c>
      <c r="G38" s="52">
        <f t="shared" si="0"/>
        <v>8.4211666666667347E-3</v>
      </c>
      <c r="H38" s="50">
        <v>60000</v>
      </c>
      <c r="I38" s="51">
        <f t="shared" si="1"/>
        <v>0</v>
      </c>
      <c r="J38" s="91">
        <f t="shared" si="2"/>
        <v>1</v>
      </c>
      <c r="K38" s="148"/>
    </row>
    <row r="39" spans="1:11" ht="16.5" thickBot="1" x14ac:dyDescent="0.3">
      <c r="A39" s="1"/>
      <c r="B39" s="9" t="s">
        <v>10</v>
      </c>
      <c r="C39" s="96" t="s">
        <v>35</v>
      </c>
      <c r="D39" s="97">
        <v>40000</v>
      </c>
      <c r="E39" s="97">
        <f>'[1]исполнение бюджета 2017'!E38</f>
        <v>13009.24</v>
      </c>
      <c r="F39" s="98">
        <f t="shared" si="3"/>
        <v>-26990.760000000002</v>
      </c>
      <c r="G39" s="99">
        <f t="shared" si="0"/>
        <v>-0.67476900000000006</v>
      </c>
      <c r="H39" s="50">
        <v>40000</v>
      </c>
      <c r="I39" s="51">
        <f t="shared" si="1"/>
        <v>0</v>
      </c>
      <c r="J39" s="91">
        <f t="shared" si="2"/>
        <v>1</v>
      </c>
      <c r="K39" s="148"/>
    </row>
    <row r="40" spans="1:11" ht="16.5" thickBot="1" x14ac:dyDescent="0.3">
      <c r="A40" s="1"/>
      <c r="B40" s="11">
        <v>17</v>
      </c>
      <c r="C40" s="12" t="s">
        <v>36</v>
      </c>
      <c r="D40" s="75">
        <v>110500</v>
      </c>
      <c r="E40" s="119">
        <f>'[1]исполнение бюджета 2017'!E39</f>
        <v>89306.75</v>
      </c>
      <c r="F40" s="120">
        <f t="shared" si="3"/>
        <v>-21193.25</v>
      </c>
      <c r="G40" s="121">
        <f t="shared" si="0"/>
        <v>-0.19179411764705884</v>
      </c>
      <c r="H40" s="69">
        <v>110670</v>
      </c>
      <c r="I40" s="51">
        <f t="shared" si="1"/>
        <v>170</v>
      </c>
      <c r="J40" s="91">
        <f t="shared" si="2"/>
        <v>1.0015384615384615</v>
      </c>
      <c r="K40" s="145"/>
    </row>
    <row r="41" spans="1:11" ht="16.5" thickBot="1" x14ac:dyDescent="0.3">
      <c r="A41" s="1"/>
      <c r="B41" s="13">
        <v>18</v>
      </c>
      <c r="C41" s="14" t="s">
        <v>37</v>
      </c>
      <c r="D41" s="80">
        <v>165000</v>
      </c>
      <c r="E41" s="81">
        <f>'[1]исполнение бюджета 2017'!E40</f>
        <v>170675.32</v>
      </c>
      <c r="F41" s="122">
        <f t="shared" si="3"/>
        <v>5675.320000000007</v>
      </c>
      <c r="G41" s="123">
        <f t="shared" si="0"/>
        <v>3.4395878787878829E-2</v>
      </c>
      <c r="H41" s="69">
        <v>190000</v>
      </c>
      <c r="I41" s="51">
        <f t="shared" si="1"/>
        <v>25000</v>
      </c>
      <c r="J41" s="91">
        <f t="shared" si="2"/>
        <v>1.1515151515151516</v>
      </c>
      <c r="K41" s="144" t="s">
        <v>67</v>
      </c>
    </row>
    <row r="42" spans="1:11" ht="16.5" thickBot="1" x14ac:dyDescent="0.3">
      <c r="A42" s="1"/>
      <c r="B42" s="124">
        <v>19</v>
      </c>
      <c r="C42" s="125" t="s">
        <v>38</v>
      </c>
      <c r="D42" s="80">
        <v>1809720</v>
      </c>
      <c r="E42" s="76">
        <f>'[1]исполнение бюджета 2017'!E41</f>
        <v>1809720</v>
      </c>
      <c r="F42" s="122">
        <f t="shared" si="3"/>
        <v>0</v>
      </c>
      <c r="G42" s="123">
        <f t="shared" si="0"/>
        <v>0</v>
      </c>
      <c r="H42" s="69">
        <v>1809720</v>
      </c>
      <c r="I42" s="51">
        <f t="shared" si="1"/>
        <v>0</v>
      </c>
      <c r="J42" s="91">
        <f t="shared" si="2"/>
        <v>1</v>
      </c>
      <c r="K42" s="144" t="s">
        <v>63</v>
      </c>
    </row>
    <row r="43" spans="1:11" ht="16.5" thickBot="1" x14ac:dyDescent="0.3">
      <c r="A43" s="1"/>
      <c r="B43" s="20">
        <v>20</v>
      </c>
      <c r="C43" s="21" t="s">
        <v>39</v>
      </c>
      <c r="D43" s="83">
        <v>50000</v>
      </c>
      <c r="E43" s="81">
        <f>'[1]исполнение бюджета 2017'!E42</f>
        <v>131693.22</v>
      </c>
      <c r="F43" s="126">
        <f t="shared" si="3"/>
        <v>81693.22</v>
      </c>
      <c r="G43" s="127">
        <f t="shared" si="0"/>
        <v>1.6338644</v>
      </c>
      <c r="H43" s="128">
        <v>50000</v>
      </c>
      <c r="I43" s="129">
        <f t="shared" si="1"/>
        <v>0</v>
      </c>
      <c r="J43" s="130">
        <f t="shared" si="2"/>
        <v>1</v>
      </c>
      <c r="K43" s="144" t="s">
        <v>63</v>
      </c>
    </row>
    <row r="44" spans="1:11" ht="48" thickBot="1" x14ac:dyDescent="0.3">
      <c r="A44" s="1"/>
      <c r="B44" s="13">
        <v>21</v>
      </c>
      <c r="C44" s="14" t="s">
        <v>40</v>
      </c>
      <c r="D44" s="80">
        <v>3500</v>
      </c>
      <c r="E44" s="67">
        <f>'[1]исполнение бюджета 2017'!E44</f>
        <v>4372</v>
      </c>
      <c r="F44" s="131">
        <f t="shared" si="3"/>
        <v>872</v>
      </c>
      <c r="G44" s="49">
        <f t="shared" si="0"/>
        <v>0.24914285714285714</v>
      </c>
      <c r="H44" s="132">
        <v>8000</v>
      </c>
      <c r="I44" s="133">
        <f t="shared" si="1"/>
        <v>4500</v>
      </c>
      <c r="J44" s="134">
        <f t="shared" si="2"/>
        <v>2.2857142857142856</v>
      </c>
      <c r="K44" s="146" t="s">
        <v>68</v>
      </c>
    </row>
    <row r="45" spans="1:11" ht="16.5" thickBot="1" x14ac:dyDescent="0.3">
      <c r="A45" s="1"/>
      <c r="B45" s="11">
        <v>22</v>
      </c>
      <c r="C45" s="12" t="s">
        <v>41</v>
      </c>
      <c r="D45" s="75">
        <v>120000</v>
      </c>
      <c r="E45" s="119">
        <f>'[1]исполнение бюджета 2017'!E45</f>
        <v>0</v>
      </c>
      <c r="F45" s="135">
        <f t="shared" si="3"/>
        <v>-120000</v>
      </c>
      <c r="G45" s="56">
        <f t="shared" si="0"/>
        <v>-1</v>
      </c>
      <c r="H45" s="136">
        <v>120000</v>
      </c>
      <c r="I45" s="137">
        <f t="shared" si="1"/>
        <v>0</v>
      </c>
      <c r="J45" s="138">
        <f t="shared" si="2"/>
        <v>1</v>
      </c>
      <c r="K45" s="144" t="s">
        <v>63</v>
      </c>
    </row>
    <row r="46" spans="1:11" ht="15.75" x14ac:dyDescent="0.25">
      <c r="A46" s="1"/>
      <c r="B46" s="139"/>
      <c r="C46" s="31"/>
      <c r="D46" s="25"/>
      <c r="E46" s="28"/>
      <c r="F46" s="30"/>
      <c r="G46" s="30"/>
      <c r="H46" s="140"/>
      <c r="I46" s="30"/>
      <c r="J46" s="30"/>
    </row>
    <row r="47" spans="1:11" ht="15.75" x14ac:dyDescent="0.25">
      <c r="B47" s="30"/>
      <c r="C47" s="141" t="s">
        <v>42</v>
      </c>
      <c r="D47" s="142"/>
      <c r="E47" s="142"/>
      <c r="F47" s="142"/>
      <c r="G47" s="142"/>
      <c r="H47" s="143">
        <f>H4/64/12</f>
        <v>10091.06625</v>
      </c>
      <c r="I47" s="30"/>
      <c r="J47" s="30"/>
    </row>
  </sheetData>
  <mergeCells count="11">
    <mergeCell ref="B2:C3"/>
    <mergeCell ref="D2:E2"/>
    <mergeCell ref="I2:J2"/>
    <mergeCell ref="B4:C4"/>
    <mergeCell ref="K5:K8"/>
    <mergeCell ref="K2:K4"/>
    <mergeCell ref="K17:K18"/>
    <mergeCell ref="K19:K22"/>
    <mergeCell ref="K24:K28"/>
    <mergeCell ref="K30:K36"/>
    <mergeCell ref="K37:K39"/>
  </mergeCells>
  <pageMargins left="0" right="0" top="0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бюджета 2018</vt:lpstr>
      <vt:lpstr>'проект бюджета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2018-01-31T02:45:02Z</cp:lastPrinted>
  <dcterms:created xsi:type="dcterms:W3CDTF">2017-02-07T06:27:18Z</dcterms:created>
  <dcterms:modified xsi:type="dcterms:W3CDTF">2018-01-31T02:45:06Z</dcterms:modified>
</cp:coreProperties>
</file>