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020" windowHeight="11895"/>
  </bookViews>
  <sheets>
    <sheet name="Тарифы для насе сверх соц нор" sheetId="1" r:id="rId1"/>
  </sheets>
  <calcPr calcId="145621" iterate="1" iterateCount="10"/>
</workbook>
</file>

<file path=xl/calcChain.xml><?xml version="1.0" encoding="utf-8"?>
<calcChain xmlns="http://schemas.openxmlformats.org/spreadsheetml/2006/main">
  <c r="I43" i="1" l="1"/>
  <c r="D43" i="1"/>
  <c r="I42" i="1"/>
  <c r="D42" i="1"/>
  <c r="I41" i="1"/>
  <c r="D41" i="1"/>
  <c r="L36" i="1"/>
  <c r="G36" i="1"/>
  <c r="F36" i="1"/>
  <c r="I34" i="1"/>
  <c r="D34" i="1"/>
  <c r="I33" i="1"/>
  <c r="D33" i="1"/>
  <c r="I32" i="1"/>
  <c r="D32" i="1"/>
  <c r="I30" i="1"/>
  <c r="D30" i="1"/>
  <c r="I29" i="1"/>
  <c r="D29" i="1"/>
  <c r="L27" i="1"/>
  <c r="I27" i="1"/>
  <c r="G27" i="1"/>
  <c r="F27" i="1"/>
  <c r="D27" i="1"/>
  <c r="L16" i="1"/>
  <c r="G16" i="1"/>
  <c r="F16" i="1"/>
  <c r="L7" i="1"/>
  <c r="H7" i="1"/>
  <c r="H27" i="1" s="1"/>
  <c r="G7" i="1"/>
  <c r="F7" i="1"/>
  <c r="E7" i="1" s="1"/>
  <c r="M27" i="1" l="1"/>
  <c r="E27" i="1"/>
  <c r="M7" i="1"/>
  <c r="H16" i="1"/>
  <c r="M16" i="1" s="1"/>
  <c r="K16" i="1"/>
  <c r="H36" i="1"/>
  <c r="M36" i="1" s="1"/>
  <c r="K36" i="1"/>
  <c r="J36" i="1" s="1"/>
  <c r="K7" i="1"/>
  <c r="J16" i="1" l="1"/>
  <c r="K27" i="1"/>
  <c r="J27" i="1" s="1"/>
  <c r="J7" i="1"/>
  <c r="E36" i="1"/>
  <c r="E16" i="1"/>
</calcChain>
</file>

<file path=xl/sharedStrings.xml><?xml version="1.0" encoding="utf-8"?>
<sst xmlns="http://schemas.openxmlformats.org/spreadsheetml/2006/main" count="140" uniqueCount="77">
  <si>
    <t xml:space="preserve">Приложение № 2 к приказу Региональной энергетической                                                          комиссии Красноярского края от 19.12.2013 № 408-п              </t>
  </si>
  <si>
    <t>Цены (тарифы) на электрическую энергию открытого акционерного общества «Красноярскэнергосбыт»                                                                                      (г. Красноярск, ИНН 2466132221) для населения и приравненных к нему категорий потребителей  сверх социальной нормы потребления</t>
  </si>
  <si>
    <t>№ п/п</t>
  </si>
  <si>
    <t>Показатель (группы потребителей с разбивкой по ставкам и дифференциацией по зонам суток)</t>
  </si>
  <si>
    <t>Единица измерения</t>
  </si>
  <si>
    <t>с 01.01.2014 по 30.06.2014</t>
  </si>
  <si>
    <t>с 01.07.2014 по 31.12.2014</t>
  </si>
  <si>
    <t>Цена (тариф), всего</t>
  </si>
  <si>
    <t>стоимость единицы электроэнергии с учетом стоимости мощности</t>
  </si>
  <si>
    <t>услуги по передаче единицы электрической энергии</t>
  </si>
  <si>
    <t xml:space="preserve">Инфраструктурные платежи </t>
  </si>
  <si>
    <t>сбытовая надбавка гарантирующего поставщика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</si>
  <si>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</si>
  <si>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</si>
  <si>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</si>
  <si>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</si>
  <si>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</si>
  <si>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</si>
  <si>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</si>
  <si>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</si>
  <si>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</si>
  <si>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</si>
  <si>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</si>
  <si>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</si>
  <si>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</si>
  <si>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Население, за исключением указанного в пунктах 2 и 3 (тарифы указываются с учетом НДС)</t>
  </si>
  <si>
    <t>1.1</t>
  </si>
  <si>
    <t>Одноставочный тариф</t>
  </si>
  <si>
    <t>руб./кВтч</t>
  </si>
  <si>
    <t>1.2</t>
  </si>
  <si>
    <t>Одноставочный тариф, дифференцированный по двум зонам суток</t>
  </si>
  <si>
    <t>1.2.1</t>
  </si>
  <si>
    <t>Дневная зона (пиковая и полупиковая)</t>
  </si>
  <si>
    <t>руб./кВт-ч</t>
  </si>
  <si>
    <t>1.2.2</t>
  </si>
  <si>
    <t>Ночная зона</t>
  </si>
  <si>
    <t>1.3</t>
  </si>
  <si>
    <t xml:space="preserve">Одноставочный тариф, дифференцированный по трем зонам суток </t>
  </si>
  <si>
    <t>1.3.1</t>
  </si>
  <si>
    <t>Пиковая зона</t>
  </si>
  <si>
    <t>1.3.2</t>
  </si>
  <si>
    <t>Полупиковая зона</t>
  </si>
  <si>
    <t>1.3.3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</si>
  <si>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 (тарифы указываются с учетом НДС)</t>
  </si>
  <si>
    <t>2.1</t>
  </si>
  <si>
    <t>2.2</t>
  </si>
  <si>
    <t xml:space="preserve">Одноставочный тариф, дифференцированный по двум зонам суток </t>
  </si>
  <si>
    <t>2.2.1</t>
  </si>
  <si>
    <t>2.2.2</t>
  </si>
  <si>
    <t>2.3</t>
  </si>
  <si>
    <t>Одноставочный тариф, дифференцированный по трем зонам суток;</t>
  </si>
  <si>
    <t>2.3.1</t>
  </si>
  <si>
    <t>2.3.2</t>
  </si>
  <si>
    <t>2.3.3</t>
  </si>
  <si>
    <t>Население, проживающее в сельских населенных пунктах (тарифы указываются с учетом НДС)</t>
  </si>
  <si>
    <t>3.1</t>
  </si>
  <si>
    <t>3.2</t>
  </si>
  <si>
    <t>3.2.1</t>
  </si>
  <si>
    <t>3.2.2</t>
  </si>
  <si>
    <t>3.3</t>
  </si>
  <si>
    <t>3.3.1</t>
  </si>
  <si>
    <t>3.3.2</t>
  </si>
  <si>
    <t>3.3.3</t>
  </si>
  <si>
    <t>Потребители, приравненные к населению (тарифы указываются с учетом НДС)</t>
  </si>
  <si>
    <t>4.1.</t>
  </si>
  <si>
    <t>4.2.</t>
  </si>
  <si>
    <t>4.2.1.</t>
  </si>
  <si>
    <t>4.2.2.</t>
  </si>
  <si>
    <t>4.3.</t>
  </si>
  <si>
    <t>4.3.1.</t>
  </si>
  <si>
    <t>4.3.2.</t>
  </si>
  <si>
    <t>4.3.3.</t>
  </si>
  <si>
    <t>Примечания:</t>
  </si>
  <si>
    <t xml:space="preserve">          1.   Дифференцированные по зонам суток тарифы на электрическую энергию применяются только при наличии у потребителя соответствующих средств коммерческого учета.</t>
  </si>
  <si>
    <t xml:space="preserve">         2.   По тарифам, указанным в пункте 4, рассчитываются некоммерческие объединения граждан (гаражно-строительные, гаражные кооперативы) и граждане владеющие отдельно стоящими гаражами, приобретающие электрическую энергию в целях потребления на коммунально - бытовые нужды и не используемую для осуществления коммерческой деятельности.</t>
  </si>
  <si>
    <t xml:space="preserve">         3.   По тарифам, указанным в пунктах 1-3,  в  зависимости от проживания  потребителя в сельских или городских  населенных пунктах, от оборудования  (необорудования)  домов  в  установленном  порядке стационарными  электроплитами  и  (или)  электроотопительными  установками  рассчитываются  также  следующие потребители,  приравненные  к  населению:  исполнители коммунальных услуг (товарищества собственников  жилья,  жилищно-строительные,  жилищные  или  иные  специализированные  потребительские  кооперативы  либо  управляющие организации),  наймодатели  (или  уполномоченные  ими  лица),  предоставляющие  гражданам  жилые  помещения  специализированного   жилищного фонда, включая жилые помещения  в  общежитиях,  жилые  помещения  маневренного  фонда жилые  помещения  в  домах  системы  социального  обслуживания  населения,  жилые  помещения  фонда  для  временного  поселения  вынужденных  переселенцев,  для  временного  поселения  лиц, признанных   беженцами,  а  также  жилые  помещения  для социальной  защиты  отдельных  категорий граждан,  приобретающие электрическую  энергию  (мощность)  для  коммунально - бытового потребления населения  в  объемах  фактического потребления  электрической  энергии  населения  и  объемах электроэнергии,  израсходованной  на места  общего пользования; гарантирующие  поставщики,  энергосбытовые,  энергоснабжающие   организации, приобретающие  электрическую энергию (мощность)  в   целях дальнейшей продажи населению  и  приравненным к  нему категориям потребителей, в объемах  фактического  потребления  населения  и  приравненных  к  нему  категорий потребителей  и  объемах  электроэнергии,  израсходованной  на  места  общего  пользования   в  целях  потребления на коммунально - бытовые  нужды  граждан  и  не  используемого  для  осуществления коммерческой  (профессиональной)  деятельности;  юридические  лица,  приобретающие  электрическую энергию (мощность) в целях  приобретения  осужденными  в  помещениях  для  их  содержания,  при  условии наличия раздельного учета электрической энергии для указанных помещений; юридические  и  физические  лица, приобретающие электрическую энергию (мощность) в целях потребления на коммунально - бытовые  нужды  в населенных пунктах, жилых  зонах  при  воинских  частях,  рассчитывающиеся  по  договору  энергоснабжения  по общему  прибору учета электрической  энергии. </t>
  </si>
  <si>
    <t xml:space="preserve">        4.   При расчете тарифов, указанных в пунктах 2 и 3, применен утвержденный приказом Региональной энергетической комиссии Красноярского края от 13.12.2013 № 277-п  коэффициент 0,7.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</si>
</sst>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6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0" fillId="0" borderId="0" xfId="0" applyAlignment="1"/>
    <xf numFmtId="0" fontId="1" fillId="0" borderId="0" xfId="0" applyNumberFormat="1" applyFont="1" applyFill="1" applyBorder="1" applyAlignment="1" applyProtection="1">
      <alignment vertical="top"/>
    </xf>
    <xf numFmtId="0" fontId="4" fillId="0" borderId="7" xfId="0" applyNumberFormat="1" applyFont="1" applyFill="1" applyBorder="1" applyAlignment="1" applyProtection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7" xfId="0" applyNumberFormat="1" applyFont="1" applyFill="1" applyBorder="1" applyAlignment="1" applyProtection="1">
      <alignment horizontal="left" vertical="top"/>
    </xf>
    <xf numFmtId="164" fontId="1" fillId="0" borderId="7" xfId="0" applyNumberFormat="1" applyFont="1" applyFill="1" applyBorder="1" applyAlignment="1" applyProtection="1">
      <alignment horizontal="center" vertical="top"/>
    </xf>
    <xf numFmtId="164" fontId="1" fillId="0" borderId="7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vertical="top"/>
    </xf>
    <xf numFmtId="0" fontId="1" fillId="0" borderId="5" xfId="0" applyNumberFormat="1" applyFont="1" applyFill="1" applyBorder="1" applyAlignment="1" applyProtection="1">
      <alignment vertical="top"/>
    </xf>
    <xf numFmtId="0" fontId="5" fillId="0" borderId="3" xfId="0" applyNumberFormat="1" applyFont="1" applyFill="1" applyBorder="1" applyAlignment="1" applyProtection="1">
      <alignment vertical="top" wrapText="1"/>
    </xf>
    <xf numFmtId="0" fontId="5" fillId="0" borderId="4" xfId="0" applyNumberFormat="1" applyFont="1" applyFill="1" applyBorder="1" applyAlignment="1" applyProtection="1">
      <alignment vertical="top" wrapText="1"/>
    </xf>
    <xf numFmtId="0" fontId="5" fillId="0" borderId="5" xfId="0" applyNumberFormat="1" applyFont="1" applyFill="1" applyBorder="1" applyAlignment="1" applyProtection="1">
      <alignment vertical="top" wrapText="1"/>
    </xf>
    <xf numFmtId="16" fontId="1" fillId="0" borderId="7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justify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justify" vertical="top" wrapText="1"/>
    </xf>
    <xf numFmtId="0" fontId="1" fillId="0" borderId="3" xfId="0" applyNumberFormat="1" applyFont="1" applyFill="1" applyBorder="1" applyAlignment="1" applyProtection="1">
      <alignment horizontal="left" vertical="top"/>
    </xf>
    <xf numFmtId="0" fontId="1" fillId="0" borderId="4" xfId="0" applyNumberFormat="1" applyFont="1" applyFill="1" applyBorder="1" applyAlignment="1" applyProtection="1">
      <alignment horizontal="left" vertical="top"/>
    </xf>
    <xf numFmtId="0" fontId="1" fillId="0" borderId="5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zoomScale="89" zoomScaleNormal="89" workbookViewId="0"/>
  </sheetViews>
  <sheetFormatPr defaultRowHeight="12.75" x14ac:dyDescent="0.2"/>
  <cols>
    <col min="1" max="1" width="7.5703125" style="1" customWidth="1"/>
    <col min="2" max="2" width="31.5703125" style="1" customWidth="1"/>
    <col min="3" max="3" width="9.42578125" style="1" customWidth="1"/>
    <col min="4" max="9" width="8.42578125" style="1" customWidth="1"/>
    <col min="10" max="10" width="8" style="1" customWidth="1"/>
    <col min="11" max="11" width="8.42578125" style="1" customWidth="1"/>
    <col min="12" max="13" width="8.5703125" style="1" customWidth="1"/>
    <col min="14" max="16384" width="9.140625" style="1"/>
  </cols>
  <sheetData>
    <row r="1" spans="1:13" ht="38.25" customHeight="1" x14ac:dyDescent="0.2">
      <c r="D1" s="26" t="s">
        <v>0</v>
      </c>
      <c r="E1" s="26"/>
      <c r="F1" s="26"/>
      <c r="G1" s="26"/>
      <c r="H1" s="26"/>
      <c r="I1" s="26"/>
      <c r="J1" s="26"/>
      <c r="K1" s="26"/>
      <c r="L1" s="26"/>
      <c r="M1" s="26"/>
    </row>
    <row r="2" spans="1:13" ht="56.25" customHeight="1" x14ac:dyDescent="0.2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.75" x14ac:dyDescent="0.2">
      <c r="A3" s="28" t="s">
        <v>2</v>
      </c>
      <c r="B3" s="28" t="s">
        <v>3</v>
      </c>
      <c r="C3" s="28" t="s">
        <v>4</v>
      </c>
      <c r="D3" s="30" t="s">
        <v>5</v>
      </c>
      <c r="E3" s="31"/>
      <c r="F3" s="31"/>
      <c r="G3" s="31"/>
      <c r="H3" s="32"/>
      <c r="I3" s="30" t="s">
        <v>6</v>
      </c>
      <c r="J3" s="31"/>
      <c r="K3" s="31"/>
      <c r="L3" s="31"/>
      <c r="M3" s="32"/>
    </row>
    <row r="4" spans="1:13" ht="66.75" customHeight="1" x14ac:dyDescent="0.2">
      <c r="A4" s="29"/>
      <c r="B4" s="29"/>
      <c r="C4" s="29"/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</row>
    <row r="5" spans="1:13" s="4" customFormat="1" ht="13.5" customHeight="1" x14ac:dyDescent="0.2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</row>
    <row r="6" spans="1:13" ht="15" customHeight="1" x14ac:dyDescent="0.2">
      <c r="A6" s="3" t="s">
        <v>12</v>
      </c>
      <c r="B6" s="19" t="s">
        <v>25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5" customHeight="1" x14ac:dyDescent="0.2">
      <c r="A7" s="3" t="s">
        <v>26</v>
      </c>
      <c r="B7" s="5" t="s">
        <v>27</v>
      </c>
      <c r="C7" s="3" t="s">
        <v>28</v>
      </c>
      <c r="D7" s="6">
        <v>2.97</v>
      </c>
      <c r="E7" s="6">
        <f>D7-F7-G7-H7-0.00001</f>
        <v>0.58980704400000028</v>
      </c>
      <c r="F7" s="6">
        <f>1.88543*1.18</f>
        <v>2.2248074</v>
      </c>
      <c r="G7" s="6">
        <f>(1.528+0.92)*1.18/1000</f>
        <v>2.8886399999999996E-3</v>
      </c>
      <c r="H7" s="6">
        <f>0.1292262*1.18</f>
        <v>0.152486916</v>
      </c>
      <c r="I7" s="6">
        <v>3.09</v>
      </c>
      <c r="J7" s="6">
        <f>I7-K7-L7-M7</f>
        <v>0.70353611427599994</v>
      </c>
      <c r="K7" s="6">
        <f>F7</f>
        <v>2.2248074</v>
      </c>
      <c r="L7" s="6">
        <f>(1.811+0.92)*1.18/1000</f>
        <v>3.2225799999999996E-3</v>
      </c>
      <c r="M7" s="6">
        <f>H7*1.039</f>
        <v>0.15843390572399998</v>
      </c>
    </row>
    <row r="8" spans="1:13" ht="15" customHeight="1" x14ac:dyDescent="0.2">
      <c r="A8" s="3" t="s">
        <v>29</v>
      </c>
      <c r="B8" s="19" t="s">
        <v>30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</row>
    <row r="9" spans="1:13" ht="15" customHeight="1" x14ac:dyDescent="0.2">
      <c r="A9" s="3" t="s">
        <v>31</v>
      </c>
      <c r="B9" s="5" t="s">
        <v>32</v>
      </c>
      <c r="C9" s="3" t="s">
        <v>33</v>
      </c>
      <c r="D9" s="6">
        <v>3.59</v>
      </c>
      <c r="E9" s="5"/>
      <c r="F9" s="5"/>
      <c r="G9" s="5"/>
      <c r="H9" s="5"/>
      <c r="I9" s="6">
        <v>3.74</v>
      </c>
      <c r="J9" s="5"/>
      <c r="K9" s="5"/>
      <c r="L9" s="5"/>
      <c r="M9" s="5"/>
    </row>
    <row r="10" spans="1:13" ht="15" customHeight="1" x14ac:dyDescent="0.2">
      <c r="A10" s="3" t="s">
        <v>34</v>
      </c>
      <c r="B10" s="5" t="s">
        <v>35</v>
      </c>
      <c r="C10" s="3" t="s">
        <v>33</v>
      </c>
      <c r="D10" s="6">
        <v>1.17</v>
      </c>
      <c r="E10" s="5"/>
      <c r="F10" s="5"/>
      <c r="G10" s="5"/>
      <c r="H10" s="5"/>
      <c r="I10" s="6">
        <v>1.22</v>
      </c>
      <c r="J10" s="5"/>
      <c r="K10" s="5"/>
      <c r="L10" s="5"/>
      <c r="M10" s="5"/>
    </row>
    <row r="11" spans="1:13" ht="15" customHeight="1" x14ac:dyDescent="0.2">
      <c r="A11" s="3" t="s">
        <v>36</v>
      </c>
      <c r="B11" s="19" t="s">
        <v>37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/>
    </row>
    <row r="12" spans="1:13" ht="15" customHeight="1" x14ac:dyDescent="0.2">
      <c r="A12" s="3" t="s">
        <v>38</v>
      </c>
      <c r="B12" s="5" t="s">
        <v>39</v>
      </c>
      <c r="C12" s="3" t="s">
        <v>33</v>
      </c>
      <c r="D12" s="6">
        <v>3.73</v>
      </c>
      <c r="E12" s="5"/>
      <c r="F12" s="5"/>
      <c r="G12" s="5"/>
      <c r="H12" s="7"/>
      <c r="I12" s="6">
        <v>3.88</v>
      </c>
      <c r="J12" s="5"/>
      <c r="K12" s="5"/>
      <c r="L12" s="5"/>
      <c r="M12" s="5"/>
    </row>
    <row r="13" spans="1:13" ht="15" customHeight="1" x14ac:dyDescent="0.2">
      <c r="A13" s="3" t="s">
        <v>40</v>
      </c>
      <c r="B13" s="5" t="s">
        <v>41</v>
      </c>
      <c r="C13" s="3" t="s">
        <v>28</v>
      </c>
      <c r="D13" s="6">
        <v>2.97</v>
      </c>
      <c r="E13" s="5"/>
      <c r="F13" s="5"/>
      <c r="G13" s="5"/>
      <c r="H13" s="7"/>
      <c r="I13" s="6">
        <v>3.09</v>
      </c>
      <c r="J13" s="5"/>
      <c r="K13" s="5"/>
      <c r="L13" s="5"/>
      <c r="M13" s="5"/>
    </row>
    <row r="14" spans="1:13" ht="15" customHeight="1" x14ac:dyDescent="0.2">
      <c r="A14" s="3" t="s">
        <v>42</v>
      </c>
      <c r="B14" s="5" t="s">
        <v>35</v>
      </c>
      <c r="C14" s="3" t="s">
        <v>28</v>
      </c>
      <c r="D14" s="6">
        <v>1.17</v>
      </c>
      <c r="E14" s="5"/>
      <c r="F14" s="5"/>
      <c r="G14" s="5"/>
      <c r="H14" s="5"/>
      <c r="I14" s="6">
        <v>1.22</v>
      </c>
      <c r="J14" s="5"/>
      <c r="K14" s="5"/>
      <c r="L14" s="5"/>
      <c r="M14" s="5"/>
    </row>
    <row r="15" spans="1:13" ht="26.25" customHeight="1" x14ac:dyDescent="0.2">
      <c r="A15" s="3" t="s">
        <v>13</v>
      </c>
      <c r="B15" s="22" t="s">
        <v>43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/>
    </row>
    <row r="16" spans="1:13" ht="15" customHeight="1" x14ac:dyDescent="0.2">
      <c r="A16" s="3" t="s">
        <v>44</v>
      </c>
      <c r="B16" s="5" t="s">
        <v>27</v>
      </c>
      <c r="C16" s="3" t="s">
        <v>28</v>
      </c>
      <c r="D16" s="6">
        <v>2.08</v>
      </c>
      <c r="E16" s="6">
        <f>D16-F16-G16-H16</f>
        <v>0.5898084440000001</v>
      </c>
      <c r="F16" s="6">
        <f>1.1312*1.18</f>
        <v>1.334816</v>
      </c>
      <c r="G16" s="6">
        <f>(1.528+0.92)*1.18/1000</f>
        <v>2.8886399999999996E-3</v>
      </c>
      <c r="H16" s="6">
        <f>H7</f>
        <v>0.152486916</v>
      </c>
      <c r="I16" s="6">
        <v>2.16</v>
      </c>
      <c r="J16" s="6">
        <f>I16-K16-M16-L16</f>
        <v>0.66352751427600021</v>
      </c>
      <c r="K16" s="6">
        <f t="shared" ref="K16" si="0">F16</f>
        <v>1.334816</v>
      </c>
      <c r="L16" s="6">
        <f>(1.811+0.92)*1.18/1000</f>
        <v>3.2225799999999996E-3</v>
      </c>
      <c r="M16" s="6">
        <f>H16*1.039</f>
        <v>0.15843390572399998</v>
      </c>
    </row>
    <row r="17" spans="1:13" ht="15" customHeight="1" x14ac:dyDescent="0.2">
      <c r="A17" s="3" t="s">
        <v>45</v>
      </c>
      <c r="B17" s="19" t="s">
        <v>46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</row>
    <row r="18" spans="1:13" ht="15" customHeight="1" x14ac:dyDescent="0.2">
      <c r="A18" s="3" t="s">
        <v>47</v>
      </c>
      <c r="B18" s="5" t="s">
        <v>32</v>
      </c>
      <c r="C18" s="3" t="s">
        <v>28</v>
      </c>
      <c r="D18" s="6">
        <v>2.52</v>
      </c>
      <c r="E18" s="5"/>
      <c r="F18" s="5"/>
      <c r="G18" s="5"/>
      <c r="H18" s="7"/>
      <c r="I18" s="6">
        <v>2.62</v>
      </c>
      <c r="J18" s="5"/>
      <c r="K18" s="5"/>
      <c r="L18" s="5"/>
      <c r="M18" s="5"/>
    </row>
    <row r="19" spans="1:13" ht="15" customHeight="1" x14ac:dyDescent="0.2">
      <c r="A19" s="3" t="s">
        <v>48</v>
      </c>
      <c r="B19" s="5" t="s">
        <v>35</v>
      </c>
      <c r="C19" s="3" t="s">
        <v>33</v>
      </c>
      <c r="D19" s="6">
        <v>0.82</v>
      </c>
      <c r="E19" s="5"/>
      <c r="F19" s="5"/>
      <c r="G19" s="5"/>
      <c r="H19" s="7"/>
      <c r="I19" s="6">
        <v>0.85</v>
      </c>
      <c r="J19" s="5"/>
      <c r="K19" s="5"/>
      <c r="L19" s="5"/>
      <c r="M19" s="5"/>
    </row>
    <row r="20" spans="1:13" ht="15" customHeight="1" x14ac:dyDescent="0.2">
      <c r="A20" s="3" t="s">
        <v>49</v>
      </c>
      <c r="B20" s="8" t="s">
        <v>50</v>
      </c>
      <c r="C20" s="9"/>
      <c r="D20" s="10"/>
      <c r="E20" s="11"/>
      <c r="F20" s="11"/>
      <c r="G20" s="11"/>
      <c r="H20" s="11"/>
      <c r="I20" s="11"/>
      <c r="J20" s="11"/>
      <c r="K20" s="11"/>
      <c r="L20" s="11"/>
      <c r="M20" s="12"/>
    </row>
    <row r="21" spans="1:13" ht="15" customHeight="1" x14ac:dyDescent="0.2">
      <c r="A21" s="3" t="s">
        <v>51</v>
      </c>
      <c r="B21" s="5" t="s">
        <v>39</v>
      </c>
      <c r="C21" s="3" t="s">
        <v>33</v>
      </c>
      <c r="D21" s="6">
        <v>2.62</v>
      </c>
      <c r="E21" s="5"/>
      <c r="F21" s="5"/>
      <c r="G21" s="5"/>
      <c r="H21" s="7"/>
      <c r="I21" s="6">
        <v>2.72</v>
      </c>
      <c r="J21" s="5"/>
      <c r="K21" s="5"/>
      <c r="L21" s="5"/>
      <c r="M21" s="5"/>
    </row>
    <row r="22" spans="1:13" ht="15" customHeight="1" x14ac:dyDescent="0.2">
      <c r="A22" s="3" t="s">
        <v>52</v>
      </c>
      <c r="B22" s="5" t="s">
        <v>41</v>
      </c>
      <c r="C22" s="3" t="s">
        <v>28</v>
      </c>
      <c r="D22" s="6">
        <v>2.08</v>
      </c>
      <c r="E22" s="5"/>
      <c r="F22" s="5"/>
      <c r="G22" s="5"/>
      <c r="H22" s="5"/>
      <c r="I22" s="6">
        <v>2.16</v>
      </c>
      <c r="J22" s="5"/>
      <c r="K22" s="5"/>
      <c r="L22" s="5"/>
      <c r="M22" s="5"/>
    </row>
    <row r="23" spans="1:13" ht="15" customHeight="1" x14ac:dyDescent="0.2">
      <c r="A23" s="3" t="s">
        <v>53</v>
      </c>
      <c r="B23" s="5" t="s">
        <v>35</v>
      </c>
      <c r="C23" s="3" t="s">
        <v>28</v>
      </c>
      <c r="D23" s="6">
        <v>0.82</v>
      </c>
      <c r="E23" s="5"/>
      <c r="F23" s="5"/>
      <c r="G23" s="5"/>
      <c r="H23" s="5"/>
      <c r="I23" s="6">
        <v>0.85</v>
      </c>
      <c r="J23" s="5"/>
      <c r="K23" s="5"/>
      <c r="L23" s="5"/>
      <c r="M23" s="5"/>
    </row>
    <row r="24" spans="1:13" ht="36" customHeight="1" x14ac:dyDescent="0.2">
      <c r="A24" s="25">
        <v>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s="4" customFormat="1" ht="15" customHeight="1" x14ac:dyDescent="0.2">
      <c r="A25" s="3" t="s">
        <v>12</v>
      </c>
      <c r="B25" s="3" t="s">
        <v>13</v>
      </c>
      <c r="C25" s="3" t="s">
        <v>14</v>
      </c>
      <c r="D25" s="3">
        <v>4</v>
      </c>
      <c r="E25" s="3">
        <v>5</v>
      </c>
      <c r="F25" s="3">
        <v>6</v>
      </c>
      <c r="G25" s="3" t="s">
        <v>18</v>
      </c>
      <c r="H25" s="3" t="s">
        <v>19</v>
      </c>
      <c r="I25" s="3" t="s">
        <v>20</v>
      </c>
      <c r="J25" s="3" t="s">
        <v>21</v>
      </c>
      <c r="K25" s="3" t="s">
        <v>22</v>
      </c>
      <c r="L25" s="3" t="s">
        <v>23</v>
      </c>
      <c r="M25" s="3" t="s">
        <v>24</v>
      </c>
    </row>
    <row r="26" spans="1:13" ht="15" customHeight="1" x14ac:dyDescent="0.2">
      <c r="A26" s="3" t="s">
        <v>14</v>
      </c>
      <c r="B26" s="19" t="s">
        <v>54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</row>
    <row r="27" spans="1:13" ht="15" customHeight="1" x14ac:dyDescent="0.2">
      <c r="A27" s="3" t="s">
        <v>55</v>
      </c>
      <c r="B27" s="5" t="s">
        <v>27</v>
      </c>
      <c r="C27" s="3" t="s">
        <v>33</v>
      </c>
      <c r="D27" s="6">
        <f>D16</f>
        <v>2.08</v>
      </c>
      <c r="E27" s="6">
        <f>D27-F27-G27-H27</f>
        <v>0.5898084440000001</v>
      </c>
      <c r="F27" s="6">
        <f>1.1312*1.18</f>
        <v>1.334816</v>
      </c>
      <c r="G27" s="6">
        <f>(1.528+0.92)*1.18/1000</f>
        <v>2.8886399999999996E-3</v>
      </c>
      <c r="H27" s="6">
        <f>H7</f>
        <v>0.152486916</v>
      </c>
      <c r="I27" s="6">
        <f>I16</f>
        <v>2.16</v>
      </c>
      <c r="J27" s="6">
        <f>I27-K27-L27-M27</f>
        <v>0.66352751427600021</v>
      </c>
      <c r="K27" s="6">
        <f>K16</f>
        <v>1.334816</v>
      </c>
      <c r="L27" s="6">
        <f>(1.811+0.92)*1.18/1000</f>
        <v>3.2225799999999996E-3</v>
      </c>
      <c r="M27" s="6">
        <f t="shared" ref="M27" si="1">H27*1.039</f>
        <v>0.15843390572399998</v>
      </c>
    </row>
    <row r="28" spans="1:13" ht="15" customHeight="1" x14ac:dyDescent="0.2">
      <c r="A28" s="3" t="s">
        <v>56</v>
      </c>
      <c r="B28" s="19" t="s">
        <v>46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</row>
    <row r="29" spans="1:13" ht="15" customHeight="1" x14ac:dyDescent="0.2">
      <c r="A29" s="3" t="s">
        <v>57</v>
      </c>
      <c r="B29" s="5" t="s">
        <v>32</v>
      </c>
      <c r="C29" s="3" t="s">
        <v>28</v>
      </c>
      <c r="D29" s="6">
        <f>D18</f>
        <v>2.52</v>
      </c>
      <c r="E29" s="6"/>
      <c r="F29" s="6"/>
      <c r="G29" s="6"/>
      <c r="H29" s="6"/>
      <c r="I29" s="6">
        <f>I18</f>
        <v>2.62</v>
      </c>
      <c r="J29" s="6"/>
      <c r="K29" s="6"/>
      <c r="L29" s="6"/>
      <c r="M29" s="6"/>
    </row>
    <row r="30" spans="1:13" ht="15" customHeight="1" x14ac:dyDescent="0.2">
      <c r="A30" s="3" t="s">
        <v>58</v>
      </c>
      <c r="B30" s="5" t="s">
        <v>35</v>
      </c>
      <c r="C30" s="3" t="s">
        <v>33</v>
      </c>
      <c r="D30" s="6">
        <f>D19</f>
        <v>0.82</v>
      </c>
      <c r="E30" s="6"/>
      <c r="F30" s="6"/>
      <c r="G30" s="6"/>
      <c r="H30" s="6"/>
      <c r="I30" s="6">
        <f>I19</f>
        <v>0.85</v>
      </c>
      <c r="J30" s="6"/>
      <c r="K30" s="6"/>
      <c r="L30" s="6"/>
      <c r="M30" s="6"/>
    </row>
    <row r="31" spans="1:13" ht="15" customHeight="1" x14ac:dyDescent="0.2">
      <c r="A31" s="3" t="s">
        <v>59</v>
      </c>
      <c r="B31" s="19" t="s">
        <v>37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 x14ac:dyDescent="0.2">
      <c r="A32" s="3" t="s">
        <v>60</v>
      </c>
      <c r="B32" s="5" t="s">
        <v>39</v>
      </c>
      <c r="C32" s="3" t="s">
        <v>33</v>
      </c>
      <c r="D32" s="6">
        <f>D21</f>
        <v>2.62</v>
      </c>
      <c r="E32" s="6"/>
      <c r="F32" s="6"/>
      <c r="G32" s="6"/>
      <c r="H32" s="6"/>
      <c r="I32" s="6">
        <f>I21</f>
        <v>2.72</v>
      </c>
      <c r="J32" s="6"/>
      <c r="K32" s="6"/>
      <c r="L32" s="6"/>
      <c r="M32" s="6"/>
    </row>
    <row r="33" spans="1:13" ht="15" customHeight="1" x14ac:dyDescent="0.2">
      <c r="A33" s="3" t="s">
        <v>61</v>
      </c>
      <c r="B33" s="5" t="s">
        <v>41</v>
      </c>
      <c r="C33" s="3" t="s">
        <v>28</v>
      </c>
      <c r="D33" s="6">
        <f t="shared" ref="D33:D34" si="2">D22</f>
        <v>2.08</v>
      </c>
      <c r="E33" s="6"/>
      <c r="F33" s="6"/>
      <c r="G33" s="6"/>
      <c r="H33" s="6"/>
      <c r="I33" s="6">
        <f t="shared" ref="I33:I34" si="3">I22</f>
        <v>2.16</v>
      </c>
      <c r="J33" s="6"/>
      <c r="K33" s="6"/>
      <c r="L33" s="6"/>
      <c r="M33" s="6"/>
    </row>
    <row r="34" spans="1:13" ht="15" customHeight="1" x14ac:dyDescent="0.2">
      <c r="A34" s="3" t="s">
        <v>62</v>
      </c>
      <c r="B34" s="5" t="s">
        <v>35</v>
      </c>
      <c r="C34" s="3" t="s">
        <v>28</v>
      </c>
      <c r="D34" s="6">
        <f t="shared" si="2"/>
        <v>0.82</v>
      </c>
      <c r="E34" s="6"/>
      <c r="F34" s="6"/>
      <c r="G34" s="6"/>
      <c r="H34" s="6"/>
      <c r="I34" s="6">
        <f t="shared" si="3"/>
        <v>0.85</v>
      </c>
      <c r="J34" s="6"/>
      <c r="K34" s="6"/>
      <c r="L34" s="6"/>
      <c r="M34" s="6"/>
    </row>
    <row r="35" spans="1:13" ht="15" customHeight="1" x14ac:dyDescent="0.2">
      <c r="A35" s="3">
        <v>4</v>
      </c>
      <c r="B35" s="19" t="s">
        <v>63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1"/>
    </row>
    <row r="36" spans="1:13" ht="15" customHeight="1" x14ac:dyDescent="0.2">
      <c r="A36" s="3" t="s">
        <v>64</v>
      </c>
      <c r="B36" s="5" t="s">
        <v>27</v>
      </c>
      <c r="C36" s="3" t="s">
        <v>28</v>
      </c>
      <c r="D36" s="6">
        <v>2.97</v>
      </c>
      <c r="E36" s="6">
        <f>D36-F36-G36-H36-0.00001</f>
        <v>0.58980704400000028</v>
      </c>
      <c r="F36" s="6">
        <f>1.88543*1.18</f>
        <v>2.2248074</v>
      </c>
      <c r="G36" s="6">
        <f>(1.528+0.92)*1.18/1000</f>
        <v>2.8886399999999996E-3</v>
      </c>
      <c r="H36" s="6">
        <f>H7</f>
        <v>0.152486916</v>
      </c>
      <c r="I36" s="6">
        <v>3.09</v>
      </c>
      <c r="J36" s="6">
        <f>I36-K36-L36-M36</f>
        <v>0.70353611427599994</v>
      </c>
      <c r="K36" s="6">
        <f t="shared" ref="K36" si="4">F36</f>
        <v>2.2248074</v>
      </c>
      <c r="L36" s="6">
        <f>(1.811+0.92)*1.18/1000</f>
        <v>3.2225799999999996E-3</v>
      </c>
      <c r="M36" s="6">
        <f t="shared" ref="M36" si="5">H36*1.039</f>
        <v>0.15843390572399998</v>
      </c>
    </row>
    <row r="37" spans="1:13" ht="15" customHeight="1" x14ac:dyDescent="0.2">
      <c r="A37" s="13" t="s">
        <v>65</v>
      </c>
      <c r="B37" s="19" t="s">
        <v>46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</row>
    <row r="38" spans="1:13" ht="15" customHeight="1" x14ac:dyDescent="0.2">
      <c r="A38" s="3" t="s">
        <v>66</v>
      </c>
      <c r="B38" s="5" t="s">
        <v>32</v>
      </c>
      <c r="C38" s="3" t="s">
        <v>28</v>
      </c>
      <c r="D38" s="6">
        <v>3.59</v>
      </c>
      <c r="E38" s="6"/>
      <c r="F38" s="6"/>
      <c r="G38" s="6"/>
      <c r="H38" s="6"/>
      <c r="I38" s="6">
        <v>3.74</v>
      </c>
      <c r="J38" s="6"/>
      <c r="K38" s="6"/>
      <c r="L38" s="6"/>
      <c r="M38" s="6"/>
    </row>
    <row r="39" spans="1:13" ht="15" customHeight="1" x14ac:dyDescent="0.2">
      <c r="A39" s="3" t="s">
        <v>67</v>
      </c>
      <c r="B39" s="5" t="s">
        <v>35</v>
      </c>
      <c r="C39" s="3" t="s">
        <v>33</v>
      </c>
      <c r="D39" s="6">
        <v>1.17</v>
      </c>
      <c r="E39" s="6"/>
      <c r="F39" s="6"/>
      <c r="G39" s="6"/>
      <c r="H39" s="6"/>
      <c r="I39" s="6">
        <v>1.22</v>
      </c>
      <c r="J39" s="6"/>
      <c r="K39" s="6"/>
      <c r="L39" s="6"/>
      <c r="M39" s="6"/>
    </row>
    <row r="40" spans="1:13" ht="15" customHeight="1" x14ac:dyDescent="0.2">
      <c r="A40" s="3" t="s">
        <v>68</v>
      </c>
      <c r="B40" s="19" t="s">
        <v>37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1"/>
    </row>
    <row r="41" spans="1:13" ht="15" customHeight="1" x14ac:dyDescent="0.2">
      <c r="A41" s="3" t="s">
        <v>69</v>
      </c>
      <c r="B41" s="5" t="s">
        <v>39</v>
      </c>
      <c r="C41" s="3" t="s">
        <v>33</v>
      </c>
      <c r="D41" s="6">
        <f>D12</f>
        <v>3.73</v>
      </c>
      <c r="E41" s="6"/>
      <c r="F41" s="6"/>
      <c r="G41" s="6"/>
      <c r="H41" s="6"/>
      <c r="I41" s="6">
        <f>I12</f>
        <v>3.88</v>
      </c>
      <c r="J41" s="6"/>
      <c r="K41" s="6"/>
      <c r="L41" s="6"/>
      <c r="M41" s="6"/>
    </row>
    <row r="42" spans="1:13" ht="15" customHeight="1" x14ac:dyDescent="0.2">
      <c r="A42" s="3" t="s">
        <v>70</v>
      </c>
      <c r="B42" s="5" t="s">
        <v>41</v>
      </c>
      <c r="C42" s="3" t="s">
        <v>33</v>
      </c>
      <c r="D42" s="6">
        <f t="shared" ref="D42:D43" si="6">D13</f>
        <v>2.97</v>
      </c>
      <c r="E42" s="6"/>
      <c r="F42" s="6"/>
      <c r="G42" s="6"/>
      <c r="H42" s="6"/>
      <c r="I42" s="6">
        <f t="shared" ref="I42:I43" si="7">I13</f>
        <v>3.09</v>
      </c>
      <c r="J42" s="6"/>
      <c r="K42" s="6"/>
      <c r="L42" s="6"/>
      <c r="M42" s="6"/>
    </row>
    <row r="43" spans="1:13" ht="15" customHeight="1" x14ac:dyDescent="0.2">
      <c r="A43" s="3" t="s">
        <v>71</v>
      </c>
      <c r="B43" s="5" t="s">
        <v>35</v>
      </c>
      <c r="C43" s="3" t="s">
        <v>33</v>
      </c>
      <c r="D43" s="6">
        <f t="shared" si="6"/>
        <v>1.17</v>
      </c>
      <c r="E43" s="6"/>
      <c r="F43" s="6"/>
      <c r="G43" s="6"/>
      <c r="H43" s="6"/>
      <c r="I43" s="6">
        <f t="shared" si="7"/>
        <v>1.22</v>
      </c>
      <c r="J43" s="6"/>
      <c r="K43" s="6"/>
      <c r="L43" s="6"/>
      <c r="M43" s="6"/>
    </row>
    <row r="45" spans="1:13" s="14" customFormat="1" ht="18.75" x14ac:dyDescent="0.2">
      <c r="A45" s="15" t="s">
        <v>72</v>
      </c>
      <c r="B45" s="15"/>
    </row>
    <row r="46" spans="1:13" s="14" customFormat="1" ht="37.5" customHeight="1" x14ac:dyDescent="0.2">
      <c r="A46" s="16" t="s">
        <v>73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s="14" customFormat="1" ht="75.75" customHeight="1" x14ac:dyDescent="0.2">
      <c r="A47" s="16" t="s">
        <v>74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s="14" customFormat="1" ht="31.5" customHeight="1" x14ac:dyDescent="0.2">
      <c r="A48" s="17">
        <v>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s="14" customFormat="1" ht="409.6" customHeight="1" x14ac:dyDescent="0.2">
      <c r="A49" s="18" t="s">
        <v>75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s="14" customFormat="1" ht="37.5" customHeight="1" x14ac:dyDescent="0.2">
      <c r="A50" s="16" t="s">
        <v>76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s="14" customFormat="1" ht="18.75" x14ac:dyDescent="0.2"/>
    <row r="52" spans="1:13" s="14" customFormat="1" ht="18.75" x14ac:dyDescent="0.2"/>
    <row r="53" spans="1:13" s="14" customFormat="1" ht="18.75" x14ac:dyDescent="0.2"/>
    <row r="54" spans="1:13" s="14" customFormat="1" ht="18.75" x14ac:dyDescent="0.2"/>
    <row r="55" spans="1:13" s="14" customFormat="1" ht="18.75" x14ac:dyDescent="0.2"/>
  </sheetData>
  <mergeCells count="25">
    <mergeCell ref="A24:M24"/>
    <mergeCell ref="D1:M1"/>
    <mergeCell ref="A2:M2"/>
    <mergeCell ref="A3:A4"/>
    <mergeCell ref="B3:B4"/>
    <mergeCell ref="C3:C4"/>
    <mergeCell ref="D3:H3"/>
    <mergeCell ref="I3:M3"/>
    <mergeCell ref="B6:M6"/>
    <mergeCell ref="B8:M8"/>
    <mergeCell ref="B11:M11"/>
    <mergeCell ref="B15:M15"/>
    <mergeCell ref="B17:M17"/>
    <mergeCell ref="A50:M50"/>
    <mergeCell ref="B26:M26"/>
    <mergeCell ref="B28:M28"/>
    <mergeCell ref="B31:M31"/>
    <mergeCell ref="B35:M35"/>
    <mergeCell ref="B37:M37"/>
    <mergeCell ref="B40:M40"/>
    <mergeCell ref="A45:B45"/>
    <mergeCell ref="A46:M46"/>
    <mergeCell ref="A47:M47"/>
    <mergeCell ref="A48:M48"/>
    <mergeCell ref="A49:M49"/>
  </mergeCells>
  <pageMargins left="0.74803149606299213" right="0.74803149606299213" top="0.78740157480314965" bottom="0.78740157480314965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для насе сверх соц нор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SHNAYDER</dc:creator>
  <cp:lastModifiedBy>boss</cp:lastModifiedBy>
  <dcterms:created xsi:type="dcterms:W3CDTF">2013-12-27T05:54:53Z</dcterms:created>
  <dcterms:modified xsi:type="dcterms:W3CDTF">2014-01-10T08:01:41Z</dcterms:modified>
</cp:coreProperties>
</file>